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T:\NZWLGTCE\WF_RemunerationAuthority\Local Government Authorities\Forms &amp; Worksheets for Council Returns\2023\"/>
    </mc:Choice>
  </mc:AlternateContent>
  <xr:revisionPtr revIDLastSave="0" documentId="13_ncr:1_{23C1F02E-F572-4B95-9628-CE9A7DC5BB15}" xr6:coauthVersionLast="47" xr6:coauthVersionMax="47" xr10:uidLastSave="{00000000-0000-0000-0000-000000000000}"/>
  <bookViews>
    <workbookView xWindow="-120" yWindow="-16320" windowWidth="29040" windowHeight="15840" activeTab="1" xr2:uid="{00000000-000D-0000-FFFF-FFFF00000000}"/>
  </bookViews>
  <sheets>
    <sheet name="Instructions" sheetId="7" r:id="rId1"/>
    <sheet name="RATIOS" sheetId="6" r:id="rId2"/>
    <sheet name="Example" sheetId="12" r:id="rId3"/>
  </sheets>
  <definedNames>
    <definedName name="_xlnm.Print_Area" localSheetId="2">Example!$B$1:$I$34</definedName>
    <definedName name="_xlnm.Print_Area" localSheetId="0">Instructions!$B$1:$U$33</definedName>
    <definedName name="_xlnm.Print_Area" localSheetId="1">RATIOS!$B$1:$I$34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31" i="12" l="1"/>
  <c r="D31" i="12"/>
  <c r="C31" i="12"/>
  <c r="C33" i="12" s="1"/>
  <c r="H29" i="12"/>
  <c r="G29" i="12" s="1"/>
  <c r="F29" i="12"/>
  <c r="E29" i="12"/>
  <c r="H28" i="12"/>
  <c r="F28" i="12"/>
  <c r="G28" i="12" s="1"/>
  <c r="E28" i="12"/>
  <c r="H27" i="12"/>
  <c r="F27" i="12"/>
  <c r="G27" i="12" s="1"/>
  <c r="E27" i="12"/>
  <c r="H26" i="12"/>
  <c r="F26" i="12"/>
  <c r="G26" i="12" s="1"/>
  <c r="E26" i="12"/>
  <c r="H25" i="12"/>
  <c r="F25" i="12"/>
  <c r="G25" i="12" s="1"/>
  <c r="E25" i="12"/>
  <c r="E24" i="12"/>
  <c r="E23" i="12"/>
  <c r="E22" i="12"/>
  <c r="E21" i="12"/>
  <c r="E20" i="12"/>
  <c r="I18" i="12"/>
  <c r="H31" i="12" l="1"/>
  <c r="E31" i="12"/>
  <c r="C31" i="6"/>
  <c r="C33" i="6" s="1"/>
  <c r="D31" i="6"/>
  <c r="I22" i="12" l="1"/>
  <c r="H22" i="12" s="1"/>
  <c r="I25" i="12"/>
  <c r="F22" i="12"/>
  <c r="I28" i="12"/>
  <c r="F21" i="12"/>
  <c r="F23" i="12"/>
  <c r="H32" i="12"/>
  <c r="I24" i="12"/>
  <c r="H24" i="12" s="1"/>
  <c r="I29" i="12"/>
  <c r="I31" i="12"/>
  <c r="I21" i="12"/>
  <c r="H21" i="12" s="1"/>
  <c r="I26" i="12"/>
  <c r="G31" i="12"/>
  <c r="I27" i="12"/>
  <c r="F20" i="12"/>
  <c r="F24" i="12"/>
  <c r="G24" i="12" s="1"/>
  <c r="I20" i="12"/>
  <c r="H20" i="12" s="1"/>
  <c r="I23" i="12"/>
  <c r="H23" i="12" s="1"/>
  <c r="I30" i="12"/>
  <c r="E31" i="6"/>
  <c r="I18" i="6"/>
  <c r="G23" i="12" l="1"/>
  <c r="G21" i="12"/>
  <c r="G20" i="12"/>
  <c r="G22" i="12"/>
  <c r="I33" i="12"/>
  <c r="E20" i="6"/>
  <c r="F31" i="6"/>
  <c r="I35" i="12" l="1"/>
  <c r="I34" i="12"/>
  <c r="E28" i="6"/>
  <c r="E21" i="6" l="1"/>
  <c r="E29" i="6" l="1"/>
  <c r="E27" i="6"/>
  <c r="E26" i="6"/>
  <c r="E25" i="6"/>
  <c r="E24" i="6"/>
  <c r="E23" i="6"/>
  <c r="E22" i="6"/>
  <c r="H31" i="6" l="1"/>
  <c r="F28" i="6"/>
  <c r="F29" i="6"/>
  <c r="F25" i="6"/>
  <c r="F27" i="6"/>
  <c r="F26" i="6"/>
  <c r="H29" i="6" l="1"/>
  <c r="G29" i="6" s="1"/>
  <c r="H27" i="6"/>
  <c r="G27" i="6" s="1"/>
  <c r="H26" i="6"/>
  <c r="G26" i="6" s="1"/>
  <c r="H25" i="6"/>
  <c r="G25" i="6" s="1"/>
  <c r="H28" i="6"/>
  <c r="G28" i="6" s="1"/>
  <c r="F24" i="6"/>
  <c r="F23" i="6" l="1"/>
  <c r="I31" i="6"/>
  <c r="F21" i="6"/>
  <c r="F22" i="6"/>
  <c r="I29" i="6"/>
  <c r="I21" i="6"/>
  <c r="H21" i="6" s="1"/>
  <c r="I20" i="6"/>
  <c r="H20" i="6" s="1"/>
  <c r="I28" i="6"/>
  <c r="G31" i="6"/>
  <c r="I22" i="6"/>
  <c r="H22" i="6" s="1"/>
  <c r="H32" i="6"/>
  <c r="I23" i="6"/>
  <c r="H23" i="6" s="1"/>
  <c r="I25" i="6"/>
  <c r="I27" i="6"/>
  <c r="I30" i="6"/>
  <c r="F20" i="6"/>
  <c r="I26" i="6"/>
  <c r="I24" i="6"/>
  <c r="H24" i="6" s="1"/>
  <c r="G24" i="6" s="1"/>
  <c r="I33" i="6" l="1"/>
  <c r="I34" i="6" s="1"/>
  <c r="G23" i="6"/>
  <c r="G22" i="6"/>
  <c r="G21" i="6"/>
  <c r="G20" i="6"/>
  <c r="I35" i="6" l="1"/>
</calcChain>
</file>

<file path=xl/sharedStrings.xml><?xml version="1.0" encoding="utf-8"?>
<sst xmlns="http://schemas.openxmlformats.org/spreadsheetml/2006/main" count="112" uniqueCount="66">
  <si>
    <t xml:space="preserve">Enter number of members per position </t>
  </si>
  <si>
    <t>Belmont Hills County Council</t>
  </si>
  <si>
    <t>Proposed Remuneration for Councillors Using Ratios</t>
  </si>
  <si>
    <t xml:space="preserve">Note: </t>
  </si>
  <si>
    <t>Balance of pool ($):</t>
  </si>
  <si>
    <t>Enter proposed ratio to councillor base remuneration</t>
  </si>
  <si>
    <t>Total
($)</t>
  </si>
  <si>
    <t xml:space="preserve">Grand Total ($): </t>
  </si>
  <si>
    <t xml:space="preserve">info@remauthority.govt.nz </t>
  </si>
  <si>
    <t></t>
  </si>
  <si>
    <t>the pool does not include the remuneration of mayors, regional council chairs, Auckland Council local boards members or community board members.</t>
  </si>
  <si>
    <t xml:space="preserve">the entire pool must be allocated. </t>
  </si>
  <si>
    <t>7)</t>
  </si>
  <si>
    <t>8)</t>
  </si>
  <si>
    <t>A brief description must be provided for each position of responsibility ie: specify the additional responsibilities over and above the base councillor role - covering duties, delegations, deputising and reporting obligations and the extra time involved in carrying out the additional responsibilities.</t>
  </si>
  <si>
    <t xml:space="preserve">Return this completed worksheet together with a brief description of each position of responsibility to: </t>
  </si>
  <si>
    <t>info@remauthority.govt.nz</t>
  </si>
  <si>
    <t>Enter number of elected members (excluding the mayor or regional council chair) on the council</t>
  </si>
  <si>
    <t>Enter councillor minimum allowable remuneration, as shown in the current local government determination</t>
  </si>
  <si>
    <t>Enter the date that the position was adopted / approved / confirmed / resolved by council.</t>
  </si>
  <si>
    <t xml:space="preserve">Return the completed worksheet together with a brief description of each position of responsibility to: </t>
  </si>
  <si>
    <t>Proposed additional 
remuneration 
($)</t>
  </si>
  <si>
    <t>Proposed councillor base remuneration 
($)</t>
  </si>
  <si>
    <t>Proposed annual total remuneration per councillor 
($)</t>
  </si>
  <si>
    <t>Councillor minimum allowable remuneration 
($)</t>
  </si>
  <si>
    <t>Enter local authority's governance remuneration pool, as shown in the current local government determination</t>
  </si>
  <si>
    <t>2)  Enter number of elected members (excluding the mayor or regional council chair) on the council:</t>
  </si>
  <si>
    <t>Enter the legal name of local authority/council as listed in schedule 2 of the Local Government Act 2002</t>
  </si>
  <si>
    <t>1)  Enter legal name of local authority, as listed in schedule 2 of the Local Government Act 2002:</t>
  </si>
  <si>
    <r>
      <t xml:space="preserve">Use this worksheet to calculate the base remuneration for a councillor without additional responsibilities and to calculate the proposed remuneration for positions with additional responsibilities by assigning a </t>
    </r>
    <r>
      <rPr>
        <b/>
        <u/>
        <sz val="12"/>
        <color theme="1"/>
        <rFont val="Arial"/>
        <family val="2"/>
      </rPr>
      <t xml:space="preserve">RATIO </t>
    </r>
    <r>
      <rPr>
        <b/>
        <sz val="12"/>
        <color theme="1"/>
        <rFont val="Arial"/>
        <family val="2"/>
      </rPr>
      <t>between the two roles.</t>
    </r>
  </si>
  <si>
    <t xml:space="preserve">Enter number of members per proposed position with additional responsibilities </t>
  </si>
  <si>
    <t>Enter proposed ratio to councillor base remuneration for the position</t>
  </si>
  <si>
    <r>
      <t xml:space="preserve">Enter title of proposed position </t>
    </r>
    <r>
      <rPr>
        <b/>
        <u/>
        <sz val="11"/>
        <color theme="1"/>
        <rFont val="Arial"/>
        <family val="2"/>
      </rPr>
      <t>with additional</t>
    </r>
    <r>
      <rPr>
        <b/>
        <sz val="11"/>
        <color theme="1"/>
        <rFont val="Arial"/>
        <family val="2"/>
      </rPr>
      <t xml:space="preserve"> responsibilities
(ie: the title that will be displayed in the amending determination) </t>
    </r>
  </si>
  <si>
    <t>Enter title of the proposed position(s) with additional responsibilities (this will be the title shown in the amending determination)</t>
  </si>
  <si>
    <t xml:space="preserve">For example, ratios can be 1.05, 1.25, 1.5, 2.0 times a councillor's base remuneration.  A ratio cannot be less than 1.  </t>
  </si>
  <si>
    <t>3)  Enter local authority's governance remuneration pool as shown in the current local government members determination ($):</t>
  </si>
  <si>
    <t>4)  Enter councillor minimum allowable remuneration as shown in the current local government members determination ($):</t>
  </si>
  <si>
    <t>Resulting from changes to a council's governance structures and position(s) of responsibility during a triennium</t>
  </si>
  <si>
    <t>Committee A Chairperson</t>
  </si>
  <si>
    <t>Committee B Chairperson</t>
  </si>
  <si>
    <t>Committee A Deputy Chairperson</t>
  </si>
  <si>
    <t>Committee B Deputy Chairperson</t>
  </si>
  <si>
    <t>Effective Date*</t>
  </si>
  <si>
    <t xml:space="preserve">the council will need to wait until the amending determination containing its new remuneration rates is gazetted before it can pay (backdate) the new remuneration rates for the position(s) of responsibility and base councillor position. </t>
  </si>
  <si>
    <t>Use the RATIOS worksheet to calculate the base remuneration for a councillor with no additional responsibilities and the proposed remuneration for positions with additional responsibilities by assigning ratios between the two roles</t>
  </si>
  <si>
    <t>green</t>
  </si>
  <si>
    <t>6)</t>
  </si>
  <si>
    <t>Councillor with no additional responsibilities</t>
  </si>
  <si>
    <t xml:space="preserve">The worksheet will calculate the proposed annual total remuneration per elected member and confirm that the governance remuneration pool is fully allocated.  </t>
  </si>
  <si>
    <r>
      <t xml:space="preserve">Instructions for Calculating and Distributing the Governance Remuneration Pool Covering Councillors (Elected Members) 
Using </t>
    </r>
    <r>
      <rPr>
        <b/>
        <u/>
        <sz val="18"/>
        <color theme="1"/>
        <rFont val="Arial"/>
        <family val="2"/>
      </rPr>
      <t>RATIOS</t>
    </r>
    <r>
      <rPr>
        <b/>
        <sz val="18"/>
        <color theme="1"/>
        <rFont val="Arial"/>
        <family val="2"/>
      </rPr>
      <t xml:space="preserve"> to Base Councillor Remuneration</t>
    </r>
  </si>
  <si>
    <t>The RATIOS worksheet (see tab below) or the DOLLAR worksheet must be used for submitting proposals to the Remuneration Authority for changes to remuneration following a local authority's review of their positions of responsibilities within a triennium (ie: between local elections).</t>
  </si>
  <si>
    <r>
      <t xml:space="preserve">If you wish to clear a cell shaded in </t>
    </r>
    <r>
      <rPr>
        <b/>
        <sz val="11"/>
        <color rgb="FF008000"/>
        <rFont val="Arial"/>
        <family val="2"/>
      </rPr>
      <t>green</t>
    </r>
    <r>
      <rPr>
        <sz val="11"/>
        <color theme="1"/>
        <rFont val="Arial"/>
        <family val="2"/>
      </rPr>
      <t xml:space="preserve"> use the Clear Contents command within the Editing group on the Home Tab Ribbon or use the Delete key.</t>
    </r>
  </si>
  <si>
    <r>
      <t xml:space="preserve">You cannot change the information contained in the cells shaded in </t>
    </r>
    <r>
      <rPr>
        <b/>
        <sz val="11"/>
        <color theme="7" tint="-0.499984740745262"/>
        <rFont val="Arial"/>
        <family val="2"/>
      </rPr>
      <t>purple</t>
    </r>
    <r>
      <rPr>
        <b/>
        <sz val="11"/>
        <color theme="1"/>
        <rFont val="Arial"/>
        <family val="2"/>
      </rPr>
      <t>.</t>
    </r>
  </si>
  <si>
    <t>* = the effective date is the day after the date of the local authority's resolution.</t>
  </si>
  <si>
    <t>Before completing this worksheet, read the instructions sheet in the tab below for detailed guidance.</t>
  </si>
  <si>
    <t>This worksheet automatically calculates the base remuneration rate for the councillor with no additional responsibilities and the remuneration of positions of responsibility</t>
  </si>
  <si>
    <t>EXAMPLE</t>
  </si>
  <si>
    <t xml:space="preserve">the local government members determination on the Remuneration Authority's website contains the current governance remuneration pool and councillors minimum allowable remuneration rates for each council. </t>
  </si>
  <si>
    <t xml:space="preserve">the determination may also show the current remuneration rates for the council's position(s) of responsibility and the base remuneration for councillors with no additional responsibilities. </t>
  </si>
  <si>
    <t>the pool includes the remuneration for the base councillor position and all positions with additional responsibility such as deputy mayor, deputy regional council chair, committee chair, deputy committee chair, etc.</t>
  </si>
  <si>
    <t xml:space="preserve">the base remuneration proposed for a councillor with no additional responsibilities CANNOT be set below the prescribed councillor minimum allowable remuneration rate as shown in the current local government members determination. </t>
  </si>
  <si>
    <t xml:space="preserve">the proposed new remuneration rates are effective on and from the day after the date on which the positions and remuneration were confirmed by council resolution. </t>
  </si>
  <si>
    <t xml:space="preserve">You can only enter and change data in the cells that are shaded in </t>
  </si>
  <si>
    <t>2022/25</t>
  </si>
  <si>
    <t>5)  Enter date of local authority's resolution proposing the amendment to the position(s) of responsibility and/or councillors' remuneration:</t>
  </si>
  <si>
    <t>Deputy Mayot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</si>
</sst>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0;;;@"/>
    <numFmt numFmtId="165" formatCode="0;;;@"/>
    <numFmt numFmtId="166" formatCode="d\ mmmm\ yyyy"/>
  </numFmts>
  <fonts count="44" x14ac:knownFonts="1">
    <font>
      <sz val="11"/>
      <color theme="1"/>
      <name val="Arial"/>
      <family val="2"/>
    </font>
    <font>
      <sz val="11"/>
      <color rgb="FFFF0000"/>
      <name val="Arial"/>
      <family val="2"/>
    </font>
    <font>
      <b/>
      <sz val="11"/>
      <color theme="1"/>
      <name val="Arial"/>
      <family val="2"/>
    </font>
    <font>
      <b/>
      <sz val="11"/>
      <color rgb="FF008000"/>
      <name val="Arial"/>
      <family val="2"/>
    </font>
    <font>
      <sz val="11"/>
      <color rgb="FF3333FF"/>
      <name val="Arial"/>
      <family val="2"/>
    </font>
    <font>
      <b/>
      <sz val="11"/>
      <color rgb="FF3333FF"/>
      <name val="Arial"/>
      <family val="2"/>
    </font>
    <font>
      <sz val="11"/>
      <color rgb="FF7030A0"/>
      <name val="Arial"/>
      <family val="2"/>
    </font>
    <font>
      <b/>
      <sz val="11"/>
      <color rgb="FFFF0000"/>
      <name val="Arial"/>
      <family val="2"/>
    </font>
    <font>
      <sz val="11"/>
      <color rgb="FF3F3F76"/>
      <name val="Arial"/>
      <family val="2"/>
    </font>
    <font>
      <b/>
      <sz val="26"/>
      <color theme="1"/>
      <name val="Arial"/>
      <family val="2"/>
    </font>
    <font>
      <sz val="11"/>
      <color theme="1"/>
      <name val="Wingdings"/>
      <charset val="2"/>
    </font>
    <font>
      <b/>
      <sz val="18"/>
      <color theme="1"/>
      <name val="Arial"/>
      <family val="2"/>
    </font>
    <font>
      <u/>
      <sz val="11"/>
      <color theme="10"/>
      <name val="Arial"/>
      <family val="2"/>
    </font>
    <font>
      <sz val="11"/>
      <color theme="1"/>
      <name val="Arial"/>
      <family val="2"/>
    </font>
    <font>
      <b/>
      <sz val="18"/>
      <color theme="3"/>
      <name val="Cambria"/>
      <family val="2"/>
      <scheme val="major"/>
    </font>
    <font>
      <b/>
      <sz val="15"/>
      <color theme="3"/>
      <name val="Arial"/>
      <family val="2"/>
    </font>
    <font>
      <b/>
      <sz val="13"/>
      <color theme="3"/>
      <name val="Arial"/>
      <family val="2"/>
    </font>
    <font>
      <b/>
      <sz val="11"/>
      <color theme="3"/>
      <name val="Arial"/>
      <family val="2"/>
    </font>
    <font>
      <sz val="11"/>
      <color rgb="FF006100"/>
      <name val="Arial"/>
      <family val="2"/>
    </font>
    <font>
      <sz val="11"/>
      <color rgb="FF9C0006"/>
      <name val="Arial"/>
      <family val="2"/>
    </font>
    <font>
      <sz val="11"/>
      <color rgb="FF9C6500"/>
      <name val="Arial"/>
      <family val="2"/>
    </font>
    <font>
      <b/>
      <sz val="11"/>
      <color rgb="FF3F3F3F"/>
      <name val="Arial"/>
      <family val="2"/>
    </font>
    <font>
      <b/>
      <sz val="11"/>
      <color rgb="FFFA7D00"/>
      <name val="Arial"/>
      <family val="2"/>
    </font>
    <font>
      <sz val="11"/>
      <color rgb="FFFA7D00"/>
      <name val="Arial"/>
      <family val="2"/>
    </font>
    <font>
      <b/>
      <sz val="11"/>
      <color theme="0"/>
      <name val="Arial"/>
      <family val="2"/>
    </font>
    <font>
      <i/>
      <sz val="11"/>
      <color rgb="FF7F7F7F"/>
      <name val="Arial"/>
      <family val="2"/>
    </font>
    <font>
      <sz val="11"/>
      <color theme="0"/>
      <name val="Arial"/>
      <family val="2"/>
    </font>
    <font>
      <sz val="11"/>
      <color rgb="FF000000"/>
      <name val="Calibri"/>
      <family val="2"/>
    </font>
    <font>
      <sz val="11"/>
      <color rgb="FF000000"/>
      <name val="Calibri"/>
      <family val="2"/>
    </font>
    <font>
      <sz val="11"/>
      <color theme="1"/>
      <name val="Calibri"/>
      <family val="2"/>
      <scheme val="minor"/>
    </font>
    <font>
      <sz val="10"/>
      <name val="Arial"/>
      <family val="2"/>
    </font>
    <font>
      <b/>
      <u/>
      <sz val="11"/>
      <color theme="10"/>
      <name val="Arial"/>
      <family val="2"/>
    </font>
    <font>
      <b/>
      <u/>
      <sz val="11"/>
      <color theme="1"/>
      <name val="Arial"/>
      <family val="2"/>
    </font>
    <font>
      <sz val="10"/>
      <color theme="1"/>
      <name val="Arial"/>
      <family val="2"/>
    </font>
    <font>
      <b/>
      <sz val="11"/>
      <color theme="5" tint="0.79998168889431442"/>
      <name val="Arial"/>
      <family val="2"/>
    </font>
    <font>
      <b/>
      <u/>
      <sz val="18"/>
      <color theme="1"/>
      <name val="Arial"/>
      <family val="2"/>
    </font>
    <font>
      <b/>
      <sz val="12"/>
      <color theme="1"/>
      <name val="Arial"/>
      <family val="2"/>
    </font>
    <font>
      <b/>
      <u/>
      <sz val="12"/>
      <color theme="1"/>
      <name val="Arial"/>
      <family val="2"/>
    </font>
    <font>
      <b/>
      <sz val="12"/>
      <color rgb="FF008000"/>
      <name val="Arial"/>
      <family val="2"/>
    </font>
    <font>
      <sz val="12"/>
      <color rgb="FF008000"/>
      <name val="Arial"/>
      <family val="2"/>
    </font>
    <font>
      <b/>
      <sz val="11"/>
      <color theme="7" tint="-0.499984740745262"/>
      <name val="Arial"/>
      <family val="2"/>
    </font>
    <font>
      <sz val="8"/>
      <color theme="1"/>
      <name val="Arial"/>
      <family val="2"/>
    </font>
    <font>
      <b/>
      <sz val="16.5"/>
      <color theme="1"/>
      <name val="Arial"/>
      <family val="2"/>
    </font>
    <font>
      <b/>
      <sz val="48"/>
      <color rgb="FFFF0000"/>
      <name val="Arial"/>
      <family val="2"/>
    </font>
  </fonts>
  <fills count="36">
    <fill>
      <patternFill patternType="none"/>
    </fill>
    <fill>
      <patternFill patternType="gray125"/>
    </fill>
    <fill>
      <patternFill patternType="solid">
        <fgColor rgb="FFFFCC99"/>
      </patternFill>
    </fill>
    <fill>
      <patternFill patternType="solid">
        <fgColor rgb="FFC6EFCE"/>
      </patternFill>
    </fill>
    <fill>
      <patternFill patternType="solid">
        <fgColor rgb="FFFFC7CE"/>
      </patternFill>
    </fill>
    <fill>
      <patternFill patternType="solid">
        <fgColor rgb="FFFFEB9C"/>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7" tint="0.79998168889431442"/>
        <bgColor indexed="64"/>
      </patternFill>
    </fill>
    <fill>
      <patternFill patternType="solid">
        <fgColor theme="6" tint="0.59999389629810485"/>
        <bgColor indexed="64"/>
      </patternFill>
    </fill>
    <fill>
      <patternFill patternType="solid">
        <fgColor theme="0" tint="-0.249977111117893"/>
        <bgColor indexed="64"/>
      </patternFill>
    </fill>
  </fills>
  <borders count="13">
    <border>
      <left/>
      <right/>
      <top/>
      <bottom/>
      <diagonal/>
    </border>
    <border>
      <left style="thin">
        <color rgb="FF7F7F7F"/>
      </left>
      <right style="thin">
        <color rgb="FF7F7F7F"/>
      </right>
      <top style="thin">
        <color rgb="FF7F7F7F"/>
      </top>
      <bottom style="thin">
        <color rgb="FF7F7F7F"/>
      </bottom>
      <diagonal/>
    </border>
    <border>
      <left style="thin">
        <color auto="1"/>
      </left>
      <right style="thin">
        <color auto="1"/>
      </right>
      <top style="thin">
        <color auto="1"/>
      </top>
      <bottom style="thin">
        <color auto="1"/>
      </bottom>
      <diagonal/>
    </border>
    <border>
      <left style="thin">
        <color rgb="FF7F7F7F"/>
      </left>
      <right/>
      <top style="thin">
        <color rgb="FF7F7F7F"/>
      </top>
      <bottom style="thin">
        <color rgb="FF7F7F7F"/>
      </bottom>
      <diagonal/>
    </border>
    <border>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241">
    <xf numFmtId="0" fontId="0" fillId="0" borderId="0"/>
    <xf numFmtId="0" fontId="1" fillId="0" borderId="0" applyNumberFormat="0" applyFill="0" applyBorder="0" applyAlignment="0" applyProtection="0"/>
    <xf numFmtId="0" fontId="8" fillId="2" borderId="1" applyNumberFormat="0" applyAlignment="0" applyProtection="0"/>
    <xf numFmtId="0" fontId="12" fillId="0" borderId="0" applyNumberFormat="0" applyFill="0" applyBorder="0" applyAlignment="0" applyProtection="0"/>
    <xf numFmtId="0" fontId="14" fillId="0" borderId="0" applyNumberFormat="0" applyFill="0" applyBorder="0" applyAlignment="0" applyProtection="0"/>
    <xf numFmtId="0" fontId="15" fillId="0" borderId="5" applyNumberFormat="0" applyFill="0" applyAlignment="0" applyProtection="0"/>
    <xf numFmtId="0" fontId="16" fillId="0" borderId="6" applyNumberFormat="0" applyFill="0" applyAlignment="0" applyProtection="0"/>
    <xf numFmtId="0" fontId="17" fillId="0" borderId="7" applyNumberFormat="0" applyFill="0" applyAlignment="0" applyProtection="0"/>
    <xf numFmtId="0" fontId="17" fillId="0" borderId="0" applyNumberFormat="0" applyFill="0" applyBorder="0" applyAlignment="0" applyProtection="0"/>
    <xf numFmtId="0" fontId="18" fillId="3" borderId="0" applyNumberFormat="0" applyBorder="0" applyAlignment="0" applyProtection="0"/>
    <xf numFmtId="0" fontId="19" fillId="4" borderId="0" applyNumberFormat="0" applyBorder="0" applyAlignment="0" applyProtection="0"/>
    <xf numFmtId="0" fontId="20" fillId="5" borderId="0" applyNumberFormat="0" applyBorder="0" applyAlignment="0" applyProtection="0"/>
    <xf numFmtId="0" fontId="21" fillId="6" borderId="8" applyNumberFormat="0" applyAlignment="0" applyProtection="0"/>
    <xf numFmtId="0" fontId="22" fillId="6" borderId="1" applyNumberFormat="0" applyAlignment="0" applyProtection="0"/>
    <xf numFmtId="0" fontId="23" fillId="0" borderId="9" applyNumberFormat="0" applyFill="0" applyAlignment="0" applyProtection="0"/>
    <xf numFmtId="0" fontId="24" fillId="7" borderId="10" applyNumberFormat="0" applyAlignment="0" applyProtection="0"/>
    <xf numFmtId="0" fontId="25" fillId="0" borderId="0" applyNumberFormat="0" applyFill="0" applyBorder="0" applyAlignment="0" applyProtection="0"/>
    <xf numFmtId="0" fontId="2" fillId="0" borderId="12" applyNumberFormat="0" applyFill="0" applyAlignment="0" applyProtection="0"/>
    <xf numFmtId="0" fontId="26" fillId="9" borderId="0" applyNumberFormat="0" applyBorder="0" applyAlignment="0" applyProtection="0"/>
    <xf numFmtId="0" fontId="13" fillId="10" borderId="0" applyNumberFormat="0" applyBorder="0" applyAlignment="0" applyProtection="0"/>
    <xf numFmtId="0" fontId="13" fillId="11" borderId="0" applyNumberFormat="0" applyBorder="0" applyAlignment="0" applyProtection="0"/>
    <xf numFmtId="0" fontId="26" fillId="12" borderId="0" applyNumberFormat="0" applyBorder="0" applyAlignment="0" applyProtection="0"/>
    <xf numFmtId="0" fontId="26" fillId="13" borderId="0" applyNumberFormat="0" applyBorder="0" applyAlignment="0" applyProtection="0"/>
    <xf numFmtId="0" fontId="13" fillId="14" borderId="0" applyNumberFormat="0" applyBorder="0" applyAlignment="0" applyProtection="0"/>
    <xf numFmtId="0" fontId="13" fillId="15" borderId="0" applyNumberFormat="0" applyBorder="0" applyAlignment="0" applyProtection="0"/>
    <xf numFmtId="0" fontId="26" fillId="16" borderId="0" applyNumberFormat="0" applyBorder="0" applyAlignment="0" applyProtection="0"/>
    <xf numFmtId="0" fontId="26" fillId="17" borderId="0" applyNumberFormat="0" applyBorder="0" applyAlignment="0" applyProtection="0"/>
    <xf numFmtId="0" fontId="13" fillId="18" borderId="0" applyNumberFormat="0" applyBorder="0" applyAlignment="0" applyProtection="0"/>
    <xf numFmtId="0" fontId="13" fillId="19" borderId="0" applyNumberFormat="0" applyBorder="0" applyAlignment="0" applyProtection="0"/>
    <xf numFmtId="0" fontId="26" fillId="20" borderId="0" applyNumberFormat="0" applyBorder="0" applyAlignment="0" applyProtection="0"/>
    <xf numFmtId="0" fontId="26" fillId="21" borderId="0" applyNumberFormat="0" applyBorder="0" applyAlignment="0" applyProtection="0"/>
    <xf numFmtId="0" fontId="13" fillId="22" borderId="0" applyNumberFormat="0" applyBorder="0" applyAlignment="0" applyProtection="0"/>
    <xf numFmtId="0" fontId="13" fillId="23" borderId="0" applyNumberFormat="0" applyBorder="0" applyAlignment="0" applyProtection="0"/>
    <xf numFmtId="0" fontId="26" fillId="24" borderId="0" applyNumberFormat="0" applyBorder="0" applyAlignment="0" applyProtection="0"/>
    <xf numFmtId="0" fontId="26" fillId="25" borderId="0" applyNumberFormat="0" applyBorder="0" applyAlignment="0" applyProtection="0"/>
    <xf numFmtId="0" fontId="13" fillId="26" borderId="0" applyNumberFormat="0" applyBorder="0" applyAlignment="0" applyProtection="0"/>
    <xf numFmtId="0" fontId="13" fillId="27" borderId="0" applyNumberFormat="0" applyBorder="0" applyAlignment="0" applyProtection="0"/>
    <xf numFmtId="0" fontId="26" fillId="28" borderId="0" applyNumberFormat="0" applyBorder="0" applyAlignment="0" applyProtection="0"/>
    <xf numFmtId="0" fontId="26" fillId="29" borderId="0" applyNumberFormat="0" applyBorder="0" applyAlignment="0" applyProtection="0"/>
    <xf numFmtId="0" fontId="13" fillId="30" borderId="0" applyNumberFormat="0" applyBorder="0" applyAlignment="0" applyProtection="0"/>
    <xf numFmtId="0" fontId="13" fillId="31" borderId="0" applyNumberFormat="0" applyBorder="0" applyAlignment="0" applyProtection="0"/>
    <xf numFmtId="0" fontId="26" fillId="32" borderId="0" applyNumberFormat="0" applyBorder="0" applyAlignment="0" applyProtection="0"/>
    <xf numFmtId="0" fontId="27" fillId="0" borderId="0"/>
    <xf numFmtId="0" fontId="28" fillId="0" borderId="0"/>
    <xf numFmtId="0" fontId="13" fillId="0" borderId="0"/>
    <xf numFmtId="43" fontId="13" fillId="0" borderId="0" applyFont="0" applyFill="0" applyBorder="0" applyAlignment="0" applyProtection="0"/>
    <xf numFmtId="0" fontId="13" fillId="8" borderId="11" applyNumberFormat="0" applyFont="0" applyAlignment="0" applyProtection="0"/>
    <xf numFmtId="0" fontId="29" fillId="0" borderId="0"/>
    <xf numFmtId="0" fontId="30" fillId="0" borderId="0"/>
    <xf numFmtId="0" fontId="30" fillId="0" borderId="0"/>
    <xf numFmtId="43" fontId="29" fillId="0" borderId="0" applyFont="0" applyFill="0" applyBorder="0" applyAlignment="0" applyProtection="0"/>
    <xf numFmtId="9" fontId="29" fillId="0" borderId="0" applyFont="0" applyFill="0" applyBorder="0" applyAlignment="0" applyProtection="0"/>
    <xf numFmtId="9" fontId="13" fillId="0" borderId="0" applyFont="0" applyFill="0" applyBorder="0" applyAlignment="0" applyProtection="0"/>
    <xf numFmtId="0" fontId="13" fillId="0" borderId="0"/>
    <xf numFmtId="43" fontId="13" fillId="0" borderId="0" applyFont="0" applyFill="0" applyBorder="0" applyAlignment="0" applyProtection="0"/>
    <xf numFmtId="0" fontId="13" fillId="8" borderId="11" applyNumberFormat="0" applyFont="0" applyAlignment="0" applyProtection="0"/>
    <xf numFmtId="0" fontId="13" fillId="10" borderId="0" applyNumberFormat="0" applyBorder="0" applyAlignment="0" applyProtection="0"/>
    <xf numFmtId="0" fontId="13" fillId="11" borderId="0" applyNumberFormat="0" applyBorder="0" applyAlignment="0" applyProtection="0"/>
    <xf numFmtId="0" fontId="13" fillId="14" borderId="0" applyNumberFormat="0" applyBorder="0" applyAlignment="0" applyProtection="0"/>
    <xf numFmtId="0" fontId="13" fillId="15" borderId="0" applyNumberFormat="0" applyBorder="0" applyAlignment="0" applyProtection="0"/>
    <xf numFmtId="0" fontId="13" fillId="18" borderId="0" applyNumberFormat="0" applyBorder="0" applyAlignment="0" applyProtection="0"/>
    <xf numFmtId="0" fontId="13" fillId="19" borderId="0" applyNumberFormat="0" applyBorder="0" applyAlignment="0" applyProtection="0"/>
    <xf numFmtId="0" fontId="13" fillId="22" borderId="0" applyNumberFormat="0" applyBorder="0" applyAlignment="0" applyProtection="0"/>
    <xf numFmtId="0" fontId="13" fillId="23" borderId="0" applyNumberFormat="0" applyBorder="0" applyAlignment="0" applyProtection="0"/>
    <xf numFmtId="0" fontId="13" fillId="26" borderId="0" applyNumberFormat="0" applyBorder="0" applyAlignment="0" applyProtection="0"/>
    <xf numFmtId="0" fontId="13" fillId="27" borderId="0" applyNumberFormat="0" applyBorder="0" applyAlignment="0" applyProtection="0"/>
    <xf numFmtId="0" fontId="13" fillId="30" borderId="0" applyNumberFormat="0" applyBorder="0" applyAlignment="0" applyProtection="0"/>
    <xf numFmtId="0" fontId="13" fillId="31" borderId="0" applyNumberFormat="0" applyBorder="0" applyAlignment="0" applyProtection="0"/>
    <xf numFmtId="0" fontId="13" fillId="0" borderId="0"/>
    <xf numFmtId="43" fontId="13" fillId="0" borderId="0" applyFont="0" applyFill="0" applyBorder="0" applyAlignment="0" applyProtection="0"/>
    <xf numFmtId="0" fontId="13" fillId="8" borderId="11" applyNumberFormat="0" applyFont="0" applyAlignment="0" applyProtection="0"/>
    <xf numFmtId="0" fontId="13" fillId="10" borderId="0" applyNumberFormat="0" applyBorder="0" applyAlignment="0" applyProtection="0"/>
    <xf numFmtId="0" fontId="13" fillId="11" borderId="0" applyNumberFormat="0" applyBorder="0" applyAlignment="0" applyProtection="0"/>
    <xf numFmtId="0" fontId="13" fillId="14" borderId="0" applyNumberFormat="0" applyBorder="0" applyAlignment="0" applyProtection="0"/>
    <xf numFmtId="0" fontId="13" fillId="15" borderId="0" applyNumberFormat="0" applyBorder="0" applyAlignment="0" applyProtection="0"/>
    <xf numFmtId="0" fontId="13" fillId="18" borderId="0" applyNumberFormat="0" applyBorder="0" applyAlignment="0" applyProtection="0"/>
    <xf numFmtId="0" fontId="13" fillId="19" borderId="0" applyNumberFormat="0" applyBorder="0" applyAlignment="0" applyProtection="0"/>
    <xf numFmtId="0" fontId="13" fillId="22" borderId="0" applyNumberFormat="0" applyBorder="0" applyAlignment="0" applyProtection="0"/>
    <xf numFmtId="0" fontId="13" fillId="23" borderId="0" applyNumberFormat="0" applyBorder="0" applyAlignment="0" applyProtection="0"/>
    <xf numFmtId="0" fontId="13" fillId="26" borderId="0" applyNumberFormat="0" applyBorder="0" applyAlignment="0" applyProtection="0"/>
    <xf numFmtId="0" fontId="13" fillId="27" borderId="0" applyNumberFormat="0" applyBorder="0" applyAlignment="0" applyProtection="0"/>
    <xf numFmtId="0" fontId="13" fillId="30" borderId="0" applyNumberFormat="0" applyBorder="0" applyAlignment="0" applyProtection="0"/>
    <xf numFmtId="0" fontId="13" fillId="31" borderId="0" applyNumberFormat="0" applyBorder="0" applyAlignment="0" applyProtection="0"/>
    <xf numFmtId="9" fontId="13" fillId="0" borderId="0" applyFont="0" applyFill="0" applyBorder="0" applyAlignment="0" applyProtection="0"/>
    <xf numFmtId="0" fontId="13" fillId="0" borderId="0"/>
    <xf numFmtId="43" fontId="13" fillId="0" borderId="0" applyFont="0" applyFill="0" applyBorder="0" applyAlignment="0" applyProtection="0"/>
    <xf numFmtId="0" fontId="13" fillId="0" borderId="0"/>
    <xf numFmtId="43" fontId="13" fillId="0" borderId="0" applyFont="0" applyFill="0" applyBorder="0" applyAlignment="0" applyProtection="0"/>
    <xf numFmtId="0" fontId="13" fillId="8" borderId="11" applyNumberFormat="0" applyFont="0" applyAlignment="0" applyProtection="0"/>
    <xf numFmtId="0" fontId="13" fillId="10" borderId="0" applyNumberFormat="0" applyBorder="0" applyAlignment="0" applyProtection="0"/>
    <xf numFmtId="0" fontId="13" fillId="11" borderId="0" applyNumberFormat="0" applyBorder="0" applyAlignment="0" applyProtection="0"/>
    <xf numFmtId="0" fontId="13" fillId="14" borderId="0" applyNumberFormat="0" applyBorder="0" applyAlignment="0" applyProtection="0"/>
    <xf numFmtId="0" fontId="13" fillId="15" borderId="0" applyNumberFormat="0" applyBorder="0" applyAlignment="0" applyProtection="0"/>
    <xf numFmtId="0" fontId="13" fillId="18" borderId="0" applyNumberFormat="0" applyBorder="0" applyAlignment="0" applyProtection="0"/>
    <xf numFmtId="0" fontId="13" fillId="19" borderId="0" applyNumberFormat="0" applyBorder="0" applyAlignment="0" applyProtection="0"/>
    <xf numFmtId="0" fontId="13" fillId="22" borderId="0" applyNumberFormat="0" applyBorder="0" applyAlignment="0" applyProtection="0"/>
    <xf numFmtId="0" fontId="13" fillId="23" borderId="0" applyNumberFormat="0" applyBorder="0" applyAlignment="0" applyProtection="0"/>
    <xf numFmtId="0" fontId="13" fillId="26" borderId="0" applyNumberFormat="0" applyBorder="0" applyAlignment="0" applyProtection="0"/>
    <xf numFmtId="0" fontId="13" fillId="27" borderId="0" applyNumberFormat="0" applyBorder="0" applyAlignment="0" applyProtection="0"/>
    <xf numFmtId="0" fontId="13" fillId="30" borderId="0" applyNumberFormat="0" applyBorder="0" applyAlignment="0" applyProtection="0"/>
    <xf numFmtId="0" fontId="13" fillId="31" borderId="0" applyNumberFormat="0" applyBorder="0" applyAlignment="0" applyProtection="0"/>
    <xf numFmtId="9" fontId="13" fillId="0" borderId="0" applyFont="0" applyFill="0" applyBorder="0" applyAlignment="0" applyProtection="0"/>
    <xf numFmtId="43" fontId="28" fillId="0" borderId="0" applyFont="0" applyFill="0" applyBorder="0" applyAlignment="0" applyProtection="0"/>
    <xf numFmtId="9" fontId="28" fillId="0" borderId="0" applyFont="0" applyFill="0" applyBorder="0" applyAlignment="0" applyProtection="0"/>
    <xf numFmtId="0" fontId="13" fillId="10" borderId="0" applyNumberFormat="0" applyBorder="0" applyAlignment="0" applyProtection="0"/>
    <xf numFmtId="0" fontId="13" fillId="11" borderId="0" applyNumberFormat="0" applyBorder="0" applyAlignment="0" applyProtection="0"/>
    <xf numFmtId="0" fontId="13" fillId="14" borderId="0" applyNumberFormat="0" applyBorder="0" applyAlignment="0" applyProtection="0"/>
    <xf numFmtId="0" fontId="13" fillId="15" borderId="0" applyNumberFormat="0" applyBorder="0" applyAlignment="0" applyProtection="0"/>
    <xf numFmtId="0" fontId="13" fillId="18" borderId="0" applyNumberFormat="0" applyBorder="0" applyAlignment="0" applyProtection="0"/>
    <xf numFmtId="0" fontId="13" fillId="19" borderId="0" applyNumberFormat="0" applyBorder="0" applyAlignment="0" applyProtection="0"/>
    <xf numFmtId="0" fontId="13" fillId="22" borderId="0" applyNumberFormat="0" applyBorder="0" applyAlignment="0" applyProtection="0"/>
    <xf numFmtId="0" fontId="13" fillId="23" borderId="0" applyNumberFormat="0" applyBorder="0" applyAlignment="0" applyProtection="0"/>
    <xf numFmtId="0" fontId="13" fillId="26" borderId="0" applyNumberFormat="0" applyBorder="0" applyAlignment="0" applyProtection="0"/>
    <xf numFmtId="0" fontId="13" fillId="27" borderId="0" applyNumberFormat="0" applyBorder="0" applyAlignment="0" applyProtection="0"/>
    <xf numFmtId="0" fontId="13" fillId="30" borderId="0" applyNumberFormat="0" applyBorder="0" applyAlignment="0" applyProtection="0"/>
    <xf numFmtId="0" fontId="13" fillId="31" borderId="0" applyNumberFormat="0" applyBorder="0" applyAlignment="0" applyProtection="0"/>
    <xf numFmtId="0" fontId="13" fillId="0" borderId="0"/>
    <xf numFmtId="43" fontId="13" fillId="0" borderId="0" applyFont="0" applyFill="0" applyBorder="0" applyAlignment="0" applyProtection="0"/>
    <xf numFmtId="0" fontId="13" fillId="8" borderId="11" applyNumberFormat="0" applyFont="0" applyAlignment="0" applyProtection="0"/>
    <xf numFmtId="9" fontId="13" fillId="0" borderId="0" applyFont="0" applyFill="0" applyBorder="0" applyAlignment="0" applyProtection="0"/>
    <xf numFmtId="0" fontId="13" fillId="0" borderId="0"/>
    <xf numFmtId="43" fontId="13" fillId="0" borderId="0" applyFont="0" applyFill="0" applyBorder="0" applyAlignment="0" applyProtection="0"/>
    <xf numFmtId="0" fontId="13" fillId="8" borderId="11" applyNumberFormat="0" applyFont="0" applyAlignment="0" applyProtection="0"/>
    <xf numFmtId="0" fontId="13" fillId="10" borderId="0" applyNumberFormat="0" applyBorder="0" applyAlignment="0" applyProtection="0"/>
    <xf numFmtId="0" fontId="13" fillId="11" borderId="0" applyNumberFormat="0" applyBorder="0" applyAlignment="0" applyProtection="0"/>
    <xf numFmtId="0" fontId="13" fillId="14" borderId="0" applyNumberFormat="0" applyBorder="0" applyAlignment="0" applyProtection="0"/>
    <xf numFmtId="0" fontId="13" fillId="15" borderId="0" applyNumberFormat="0" applyBorder="0" applyAlignment="0" applyProtection="0"/>
    <xf numFmtId="0" fontId="13" fillId="18" borderId="0" applyNumberFormat="0" applyBorder="0" applyAlignment="0" applyProtection="0"/>
    <xf numFmtId="0" fontId="13" fillId="19" borderId="0" applyNumberFormat="0" applyBorder="0" applyAlignment="0" applyProtection="0"/>
    <xf numFmtId="0" fontId="13" fillId="22" borderId="0" applyNumberFormat="0" applyBorder="0" applyAlignment="0" applyProtection="0"/>
    <xf numFmtId="0" fontId="13" fillId="23" borderId="0" applyNumberFormat="0" applyBorder="0" applyAlignment="0" applyProtection="0"/>
    <xf numFmtId="0" fontId="13" fillId="26" borderId="0" applyNumberFormat="0" applyBorder="0" applyAlignment="0" applyProtection="0"/>
    <xf numFmtId="0" fontId="13" fillId="27" borderId="0" applyNumberFormat="0" applyBorder="0" applyAlignment="0" applyProtection="0"/>
    <xf numFmtId="0" fontId="13" fillId="30" borderId="0" applyNumberFormat="0" applyBorder="0" applyAlignment="0" applyProtection="0"/>
    <xf numFmtId="0" fontId="13" fillId="31" borderId="0" applyNumberFormat="0" applyBorder="0" applyAlignment="0" applyProtection="0"/>
    <xf numFmtId="0" fontId="13" fillId="0" borderId="0"/>
    <xf numFmtId="43" fontId="13" fillId="0" borderId="0" applyFont="0" applyFill="0" applyBorder="0" applyAlignment="0" applyProtection="0"/>
    <xf numFmtId="0" fontId="13" fillId="8" borderId="11" applyNumberFormat="0" applyFont="0" applyAlignment="0" applyProtection="0"/>
    <xf numFmtId="0" fontId="13" fillId="10" borderId="0" applyNumberFormat="0" applyBorder="0" applyAlignment="0" applyProtection="0"/>
    <xf numFmtId="0" fontId="13" fillId="11" borderId="0" applyNumberFormat="0" applyBorder="0" applyAlignment="0" applyProtection="0"/>
    <xf numFmtId="0" fontId="13" fillId="14" borderId="0" applyNumberFormat="0" applyBorder="0" applyAlignment="0" applyProtection="0"/>
    <xf numFmtId="0" fontId="13" fillId="15" borderId="0" applyNumberFormat="0" applyBorder="0" applyAlignment="0" applyProtection="0"/>
    <xf numFmtId="0" fontId="13" fillId="18" borderId="0" applyNumberFormat="0" applyBorder="0" applyAlignment="0" applyProtection="0"/>
    <xf numFmtId="0" fontId="13" fillId="19" borderId="0" applyNumberFormat="0" applyBorder="0" applyAlignment="0" applyProtection="0"/>
    <xf numFmtId="0" fontId="13" fillId="22" borderId="0" applyNumberFormat="0" applyBorder="0" applyAlignment="0" applyProtection="0"/>
    <xf numFmtId="0" fontId="13" fillId="23" borderId="0" applyNumberFormat="0" applyBorder="0" applyAlignment="0" applyProtection="0"/>
    <xf numFmtId="0" fontId="13" fillId="26" borderId="0" applyNumberFormat="0" applyBorder="0" applyAlignment="0" applyProtection="0"/>
    <xf numFmtId="0" fontId="13" fillId="27" borderId="0" applyNumberFormat="0" applyBorder="0" applyAlignment="0" applyProtection="0"/>
    <xf numFmtId="0" fontId="13" fillId="30" borderId="0" applyNumberFormat="0" applyBorder="0" applyAlignment="0" applyProtection="0"/>
    <xf numFmtId="0" fontId="13" fillId="31" borderId="0" applyNumberFormat="0" applyBorder="0" applyAlignment="0" applyProtection="0"/>
    <xf numFmtId="9" fontId="13" fillId="0" borderId="0" applyFont="0" applyFill="0" applyBorder="0" applyAlignment="0" applyProtection="0"/>
    <xf numFmtId="0" fontId="13" fillId="0" borderId="0"/>
    <xf numFmtId="43" fontId="13" fillId="0" borderId="0" applyFont="0" applyFill="0" applyBorder="0" applyAlignment="0" applyProtection="0"/>
    <xf numFmtId="0" fontId="13" fillId="0" borderId="0"/>
    <xf numFmtId="43" fontId="13" fillId="0" borderId="0" applyFont="0" applyFill="0" applyBorder="0" applyAlignment="0" applyProtection="0"/>
    <xf numFmtId="0" fontId="13" fillId="8" borderId="11" applyNumberFormat="0" applyFont="0" applyAlignment="0" applyProtection="0"/>
    <xf numFmtId="0" fontId="13" fillId="10" borderId="0" applyNumberFormat="0" applyBorder="0" applyAlignment="0" applyProtection="0"/>
    <xf numFmtId="0" fontId="13" fillId="11" borderId="0" applyNumberFormat="0" applyBorder="0" applyAlignment="0" applyProtection="0"/>
    <xf numFmtId="0" fontId="13" fillId="14" borderId="0" applyNumberFormat="0" applyBorder="0" applyAlignment="0" applyProtection="0"/>
    <xf numFmtId="0" fontId="13" fillId="15" borderId="0" applyNumberFormat="0" applyBorder="0" applyAlignment="0" applyProtection="0"/>
    <xf numFmtId="0" fontId="13" fillId="18" borderId="0" applyNumberFormat="0" applyBorder="0" applyAlignment="0" applyProtection="0"/>
    <xf numFmtId="0" fontId="13" fillId="19" borderId="0" applyNumberFormat="0" applyBorder="0" applyAlignment="0" applyProtection="0"/>
    <xf numFmtId="0" fontId="13" fillId="22" borderId="0" applyNumberFormat="0" applyBorder="0" applyAlignment="0" applyProtection="0"/>
    <xf numFmtId="0" fontId="13" fillId="23" borderId="0" applyNumberFormat="0" applyBorder="0" applyAlignment="0" applyProtection="0"/>
    <xf numFmtId="0" fontId="13" fillId="26" borderId="0" applyNumberFormat="0" applyBorder="0" applyAlignment="0" applyProtection="0"/>
    <xf numFmtId="0" fontId="13" fillId="27" borderId="0" applyNumberFormat="0" applyBorder="0" applyAlignment="0" applyProtection="0"/>
    <xf numFmtId="0" fontId="13" fillId="30" borderId="0" applyNumberFormat="0" applyBorder="0" applyAlignment="0" applyProtection="0"/>
    <xf numFmtId="0" fontId="13" fillId="31" borderId="0" applyNumberFormat="0" applyBorder="0" applyAlignment="0" applyProtection="0"/>
    <xf numFmtId="9" fontId="13" fillId="0" borderId="0" applyFont="0" applyFill="0" applyBorder="0" applyAlignment="0" applyProtection="0"/>
    <xf numFmtId="43" fontId="28" fillId="0" borderId="0" applyFont="0" applyFill="0" applyBorder="0" applyAlignment="0" applyProtection="0"/>
    <xf numFmtId="9" fontId="28" fillId="0" borderId="0" applyFont="0" applyFill="0" applyBorder="0" applyAlignment="0" applyProtection="0"/>
    <xf numFmtId="0" fontId="13" fillId="10" borderId="0" applyNumberFormat="0" applyBorder="0" applyAlignment="0" applyProtection="0"/>
    <xf numFmtId="0" fontId="13" fillId="11" borderId="0" applyNumberFormat="0" applyBorder="0" applyAlignment="0" applyProtection="0"/>
    <xf numFmtId="0" fontId="13" fillId="14" borderId="0" applyNumberFormat="0" applyBorder="0" applyAlignment="0" applyProtection="0"/>
    <xf numFmtId="0" fontId="13" fillId="15" borderId="0" applyNumberFormat="0" applyBorder="0" applyAlignment="0" applyProtection="0"/>
    <xf numFmtId="0" fontId="13" fillId="18" borderId="0" applyNumberFormat="0" applyBorder="0" applyAlignment="0" applyProtection="0"/>
    <xf numFmtId="0" fontId="13" fillId="19" borderId="0" applyNumberFormat="0" applyBorder="0" applyAlignment="0" applyProtection="0"/>
    <xf numFmtId="0" fontId="13" fillId="22" borderId="0" applyNumberFormat="0" applyBorder="0" applyAlignment="0" applyProtection="0"/>
    <xf numFmtId="0" fontId="13" fillId="23" borderId="0" applyNumberFormat="0" applyBorder="0" applyAlignment="0" applyProtection="0"/>
    <xf numFmtId="0" fontId="13" fillId="26" borderId="0" applyNumberFormat="0" applyBorder="0" applyAlignment="0" applyProtection="0"/>
    <xf numFmtId="0" fontId="13" fillId="27" borderId="0" applyNumberFormat="0" applyBorder="0" applyAlignment="0" applyProtection="0"/>
    <xf numFmtId="0" fontId="13" fillId="30" borderId="0" applyNumberFormat="0" applyBorder="0" applyAlignment="0" applyProtection="0"/>
    <xf numFmtId="0" fontId="13" fillId="31" borderId="0" applyNumberFormat="0" applyBorder="0" applyAlignment="0" applyProtection="0"/>
    <xf numFmtId="0" fontId="13" fillId="0" borderId="0"/>
    <xf numFmtId="43" fontId="13" fillId="0" borderId="0" applyFont="0" applyFill="0" applyBorder="0" applyAlignment="0" applyProtection="0"/>
    <xf numFmtId="0" fontId="13" fillId="8" borderId="11" applyNumberFormat="0" applyFont="0" applyAlignment="0" applyProtection="0"/>
    <xf numFmtId="9" fontId="13" fillId="0" borderId="0" applyFont="0" applyFill="0" applyBorder="0" applyAlignment="0" applyProtection="0"/>
    <xf numFmtId="0" fontId="13" fillId="0" borderId="0"/>
    <xf numFmtId="43" fontId="13" fillId="0" borderId="0" applyFont="0" applyFill="0" applyBorder="0" applyAlignment="0" applyProtection="0"/>
    <xf numFmtId="0" fontId="13" fillId="8" borderId="11" applyNumberFormat="0" applyFont="0" applyAlignment="0" applyProtection="0"/>
    <xf numFmtId="0" fontId="13" fillId="10" borderId="0" applyNumberFormat="0" applyBorder="0" applyAlignment="0" applyProtection="0"/>
    <xf numFmtId="0" fontId="13" fillId="11" borderId="0" applyNumberFormat="0" applyBorder="0" applyAlignment="0" applyProtection="0"/>
    <xf numFmtId="0" fontId="13" fillId="14" borderId="0" applyNumberFormat="0" applyBorder="0" applyAlignment="0" applyProtection="0"/>
    <xf numFmtId="0" fontId="13" fillId="15" borderId="0" applyNumberFormat="0" applyBorder="0" applyAlignment="0" applyProtection="0"/>
    <xf numFmtId="0" fontId="13" fillId="18" borderId="0" applyNumberFormat="0" applyBorder="0" applyAlignment="0" applyProtection="0"/>
    <xf numFmtId="0" fontId="13" fillId="19" borderId="0" applyNumberFormat="0" applyBorder="0" applyAlignment="0" applyProtection="0"/>
    <xf numFmtId="0" fontId="13" fillId="22" borderId="0" applyNumberFormat="0" applyBorder="0" applyAlignment="0" applyProtection="0"/>
    <xf numFmtId="0" fontId="13" fillId="23" borderId="0" applyNumberFormat="0" applyBorder="0" applyAlignment="0" applyProtection="0"/>
    <xf numFmtId="0" fontId="13" fillId="26" borderId="0" applyNumberFormat="0" applyBorder="0" applyAlignment="0" applyProtection="0"/>
    <xf numFmtId="0" fontId="13" fillId="27" borderId="0" applyNumberFormat="0" applyBorder="0" applyAlignment="0" applyProtection="0"/>
    <xf numFmtId="0" fontId="13" fillId="30" borderId="0" applyNumberFormat="0" applyBorder="0" applyAlignment="0" applyProtection="0"/>
    <xf numFmtId="0" fontId="13" fillId="31" borderId="0" applyNumberFormat="0" applyBorder="0" applyAlignment="0" applyProtection="0"/>
    <xf numFmtId="0" fontId="13" fillId="0" borderId="0"/>
    <xf numFmtId="43" fontId="13" fillId="0" borderId="0" applyFont="0" applyFill="0" applyBorder="0" applyAlignment="0" applyProtection="0"/>
    <xf numFmtId="0" fontId="13" fillId="8" borderId="11" applyNumberFormat="0" applyFont="0" applyAlignment="0" applyProtection="0"/>
    <xf numFmtId="0" fontId="13" fillId="10" borderId="0" applyNumberFormat="0" applyBorder="0" applyAlignment="0" applyProtection="0"/>
    <xf numFmtId="0" fontId="13" fillId="11" borderId="0" applyNumberFormat="0" applyBorder="0" applyAlignment="0" applyProtection="0"/>
    <xf numFmtId="0" fontId="13" fillId="14" borderId="0" applyNumberFormat="0" applyBorder="0" applyAlignment="0" applyProtection="0"/>
    <xf numFmtId="0" fontId="13" fillId="15" borderId="0" applyNumberFormat="0" applyBorder="0" applyAlignment="0" applyProtection="0"/>
    <xf numFmtId="0" fontId="13" fillId="18" borderId="0" applyNumberFormat="0" applyBorder="0" applyAlignment="0" applyProtection="0"/>
    <xf numFmtId="0" fontId="13" fillId="19" borderId="0" applyNumberFormat="0" applyBorder="0" applyAlignment="0" applyProtection="0"/>
    <xf numFmtId="0" fontId="13" fillId="22" borderId="0" applyNumberFormat="0" applyBorder="0" applyAlignment="0" applyProtection="0"/>
    <xf numFmtId="0" fontId="13" fillId="23" borderId="0" applyNumberFormat="0" applyBorder="0" applyAlignment="0" applyProtection="0"/>
    <xf numFmtId="0" fontId="13" fillId="26" borderId="0" applyNumberFormat="0" applyBorder="0" applyAlignment="0" applyProtection="0"/>
    <xf numFmtId="0" fontId="13" fillId="27" borderId="0" applyNumberFormat="0" applyBorder="0" applyAlignment="0" applyProtection="0"/>
    <xf numFmtId="0" fontId="13" fillId="30" borderId="0" applyNumberFormat="0" applyBorder="0" applyAlignment="0" applyProtection="0"/>
    <xf numFmtId="0" fontId="13" fillId="31" borderId="0" applyNumberFormat="0" applyBorder="0" applyAlignment="0" applyProtection="0"/>
    <xf numFmtId="9" fontId="13" fillId="0" borderId="0" applyFont="0" applyFill="0" applyBorder="0" applyAlignment="0" applyProtection="0"/>
    <xf numFmtId="0" fontId="13" fillId="0" borderId="0"/>
    <xf numFmtId="43" fontId="13" fillId="0" borderId="0" applyFont="0" applyFill="0" applyBorder="0" applyAlignment="0" applyProtection="0"/>
    <xf numFmtId="0" fontId="13" fillId="0" borderId="0"/>
    <xf numFmtId="43" fontId="13" fillId="0" borderId="0" applyFont="0" applyFill="0" applyBorder="0" applyAlignment="0" applyProtection="0"/>
    <xf numFmtId="0" fontId="13" fillId="8" borderId="11" applyNumberFormat="0" applyFont="0" applyAlignment="0" applyProtection="0"/>
    <xf numFmtId="0" fontId="13" fillId="10" borderId="0" applyNumberFormat="0" applyBorder="0" applyAlignment="0" applyProtection="0"/>
    <xf numFmtId="0" fontId="13" fillId="11" borderId="0" applyNumberFormat="0" applyBorder="0" applyAlignment="0" applyProtection="0"/>
    <xf numFmtId="0" fontId="13" fillId="14" borderId="0" applyNumberFormat="0" applyBorder="0" applyAlignment="0" applyProtection="0"/>
    <xf numFmtId="0" fontId="13" fillId="15" borderId="0" applyNumberFormat="0" applyBorder="0" applyAlignment="0" applyProtection="0"/>
    <xf numFmtId="0" fontId="13" fillId="18" borderId="0" applyNumberFormat="0" applyBorder="0" applyAlignment="0" applyProtection="0"/>
    <xf numFmtId="0" fontId="13" fillId="19" borderId="0" applyNumberFormat="0" applyBorder="0" applyAlignment="0" applyProtection="0"/>
    <xf numFmtId="0" fontId="13" fillId="22" borderId="0" applyNumberFormat="0" applyBorder="0" applyAlignment="0" applyProtection="0"/>
    <xf numFmtId="0" fontId="13" fillId="23" borderId="0" applyNumberFormat="0" applyBorder="0" applyAlignment="0" applyProtection="0"/>
    <xf numFmtId="0" fontId="13" fillId="26" borderId="0" applyNumberFormat="0" applyBorder="0" applyAlignment="0" applyProtection="0"/>
    <xf numFmtId="0" fontId="13" fillId="27" borderId="0" applyNumberFormat="0" applyBorder="0" applyAlignment="0" applyProtection="0"/>
    <xf numFmtId="0" fontId="13" fillId="30" borderId="0" applyNumberFormat="0" applyBorder="0" applyAlignment="0" applyProtection="0"/>
    <xf numFmtId="0" fontId="13" fillId="31" borderId="0" applyNumberFormat="0" applyBorder="0" applyAlignment="0" applyProtection="0"/>
    <xf numFmtId="9" fontId="13" fillId="0" borderId="0" applyFont="0" applyFill="0" applyBorder="0" applyAlignment="0" applyProtection="0"/>
    <xf numFmtId="0" fontId="27" fillId="0" borderId="0"/>
    <xf numFmtId="43" fontId="27" fillId="0" borderId="0" applyFont="0" applyFill="0" applyBorder="0" applyAlignment="0" applyProtection="0"/>
    <xf numFmtId="9" fontId="27" fillId="0" borderId="0" applyFont="0" applyFill="0" applyBorder="0" applyAlignment="0" applyProtection="0"/>
    <xf numFmtId="43" fontId="27" fillId="0" borderId="0" applyFont="0" applyFill="0" applyBorder="0" applyAlignment="0" applyProtection="0"/>
    <xf numFmtId="9" fontId="27" fillId="0" borderId="0" applyFont="0" applyFill="0" applyBorder="0" applyAlignment="0" applyProtection="0"/>
  </cellStyleXfs>
  <cellXfs count="105">
    <xf numFmtId="0" fontId="0" fillId="0" borderId="0" xfId="0"/>
    <xf numFmtId="0" fontId="2" fillId="0" borderId="0" xfId="0" applyFont="1"/>
    <xf numFmtId="0" fontId="0" fillId="0" borderId="0" xfId="0" applyAlignment="1">
      <alignment vertical="center"/>
    </xf>
    <xf numFmtId="4" fontId="4" fillId="0" borderId="0" xfId="0" applyNumberFormat="1" applyFont="1" applyAlignment="1">
      <alignment vertical="center"/>
    </xf>
    <xf numFmtId="0" fontId="0" fillId="0" borderId="0" xfId="0" applyAlignment="1">
      <alignment horizontal="right" vertical="center"/>
    </xf>
    <xf numFmtId="3" fontId="3" fillId="0" borderId="0" xfId="0" applyNumberFormat="1" applyFont="1" applyAlignment="1">
      <alignment horizontal="center" vertical="center"/>
    </xf>
    <xf numFmtId="0" fontId="6" fillId="0" borderId="0" xfId="0" applyFont="1"/>
    <xf numFmtId="0" fontId="3" fillId="0" borderId="0" xfId="0" applyFont="1" applyFill="1" applyAlignment="1">
      <alignment vertical="center"/>
    </xf>
    <xf numFmtId="0" fontId="3" fillId="0" borderId="0" xfId="0" applyFont="1" applyAlignment="1">
      <alignment horizontal="left" vertical="center" wrapText="1" indent="1"/>
    </xf>
    <xf numFmtId="0" fontId="3" fillId="0" borderId="0" xfId="0" applyFont="1" applyAlignment="1">
      <alignment horizontal="left" vertical="center" indent="1"/>
    </xf>
    <xf numFmtId="3" fontId="3" fillId="0" borderId="0" xfId="0" applyNumberFormat="1" applyFont="1" applyAlignment="1">
      <alignment horizontal="right" vertical="center" indent="1"/>
    </xf>
    <xf numFmtId="0" fontId="4" fillId="0" borderId="0" xfId="0" applyFont="1" applyAlignment="1">
      <alignment horizontal="right" vertical="center" indent="1"/>
    </xf>
    <xf numFmtId="0" fontId="2" fillId="0" borderId="2" xfId="0" applyFont="1" applyBorder="1" applyAlignment="1">
      <alignment horizontal="right" vertical="center"/>
    </xf>
    <xf numFmtId="4" fontId="4" fillId="0" borderId="2" xfId="0" applyNumberFormat="1" applyFont="1" applyBorder="1" applyAlignment="1">
      <alignment vertical="center"/>
    </xf>
    <xf numFmtId="0" fontId="2" fillId="0" borderId="2" xfId="0" applyFont="1" applyBorder="1" applyAlignment="1">
      <alignment horizontal="left" vertical="center" wrapText="1" indent="1"/>
    </xf>
    <xf numFmtId="0" fontId="7" fillId="0" borderId="0" xfId="0" quotePrefix="1" applyFont="1" applyAlignment="1">
      <alignment horizontal="right" vertical="center"/>
    </xf>
    <xf numFmtId="0" fontId="0" fillId="0" borderId="0" xfId="0" quotePrefix="1"/>
    <xf numFmtId="0" fontId="2" fillId="0" borderId="0" xfId="0" applyFont="1" applyAlignment="1">
      <alignment vertical="center" wrapText="1"/>
    </xf>
    <xf numFmtId="0" fontId="0" fillId="0" borderId="0" xfId="0" applyAlignment="1">
      <alignment vertical="center" wrapText="1"/>
    </xf>
    <xf numFmtId="0" fontId="0" fillId="33" borderId="0" xfId="0" applyFill="1"/>
    <xf numFmtId="0" fontId="0" fillId="33" borderId="0" xfId="0" applyFill="1" applyAlignment="1">
      <alignment vertical="center"/>
    </xf>
    <xf numFmtId="0" fontId="2" fillId="33" borderId="0" xfId="0" applyFont="1" applyFill="1" applyAlignment="1">
      <alignment vertical="center"/>
    </xf>
    <xf numFmtId="0" fontId="0" fillId="33" borderId="0" xfId="0" applyFill="1" applyAlignment="1">
      <alignment horizontal="left" vertical="center"/>
    </xf>
    <xf numFmtId="0" fontId="10" fillId="33" borderId="0" xfId="0" applyFont="1" applyFill="1" applyAlignment="1">
      <alignment vertical="center"/>
    </xf>
    <xf numFmtId="0" fontId="0" fillId="33" borderId="0" xfId="0" applyFill="1" applyAlignment="1">
      <alignment vertical="top"/>
    </xf>
    <xf numFmtId="0" fontId="0" fillId="0" borderId="0" xfId="0"/>
    <xf numFmtId="0" fontId="2" fillId="0" borderId="0" xfId="0" applyFont="1" applyAlignment="1">
      <alignment horizontal="right" vertical="center" indent="1"/>
    </xf>
    <xf numFmtId="0" fontId="2" fillId="0" borderId="0" xfId="0" applyFont="1"/>
    <xf numFmtId="4" fontId="4" fillId="0" borderId="2" xfId="0" applyNumberFormat="1" applyFont="1" applyBorder="1" applyAlignment="1">
      <alignment vertical="center"/>
    </xf>
    <xf numFmtId="0" fontId="0" fillId="33" borderId="0" xfId="0" applyFill="1" applyAlignment="1"/>
    <xf numFmtId="0" fontId="10" fillId="33" borderId="0" xfId="0" applyFont="1" applyFill="1" applyAlignment="1">
      <alignment vertical="top"/>
    </xf>
    <xf numFmtId="0" fontId="0" fillId="0" borderId="0" xfId="0" applyAlignment="1">
      <alignment vertical="center"/>
    </xf>
    <xf numFmtId="0" fontId="33" fillId="0" borderId="0" xfId="0" applyFont="1" applyAlignment="1">
      <alignment vertical="center"/>
    </xf>
    <xf numFmtId="0" fontId="0" fillId="0" borderId="0" xfId="0"/>
    <xf numFmtId="0" fontId="6" fillId="0" borderId="0" xfId="0" applyFont="1"/>
    <xf numFmtId="0" fontId="0" fillId="0" borderId="0" xfId="0" applyAlignment="1">
      <alignment vertical="center" wrapText="1"/>
    </xf>
    <xf numFmtId="0" fontId="1" fillId="0" borderId="0" xfId="0" applyFont="1"/>
    <xf numFmtId="0" fontId="2" fillId="33" borderId="0" xfId="0" applyFont="1" applyFill="1" applyAlignment="1">
      <alignment horizontal="left" vertical="center" indent="1"/>
    </xf>
    <xf numFmtId="0" fontId="2" fillId="0" borderId="1" xfId="0" applyFont="1" applyBorder="1" applyAlignment="1">
      <alignment horizontal="left" vertical="center" wrapText="1" indent="1"/>
    </xf>
    <xf numFmtId="0" fontId="2" fillId="0" borderId="0" xfId="0" applyFont="1" applyAlignment="1">
      <alignment horizontal="right" vertical="center" indent="1"/>
    </xf>
    <xf numFmtId="0" fontId="0" fillId="0" borderId="0" xfId="0" applyAlignment="1">
      <alignment horizontal="right" indent="1"/>
    </xf>
    <xf numFmtId="0" fontId="2" fillId="0" borderId="0" xfId="0" applyFont="1" applyAlignment="1">
      <alignment horizontal="right" vertical="center" indent="1"/>
    </xf>
    <xf numFmtId="165" fontId="3" fillId="34" borderId="2" xfId="2" applyNumberFormat="1" applyFont="1" applyFill="1" applyBorder="1" applyAlignment="1" applyProtection="1">
      <alignment horizontal="center" vertical="center"/>
      <protection locked="0"/>
    </xf>
    <xf numFmtId="2" fontId="3" fillId="34" borderId="2" xfId="2" applyNumberFormat="1" applyFont="1" applyFill="1" applyBorder="1" applyAlignment="1" applyProtection="1">
      <alignment horizontal="center" vertical="center"/>
      <protection locked="0"/>
    </xf>
    <xf numFmtId="0" fontId="5" fillId="0" borderId="0" xfId="1" applyFont="1" applyAlignment="1">
      <alignment horizontal="right" vertical="center" indent="1"/>
    </xf>
    <xf numFmtId="0" fontId="0" fillId="0" borderId="0" xfId="0"/>
    <xf numFmtId="0" fontId="2" fillId="0" borderId="0" xfId="0" applyFont="1" applyAlignment="1">
      <alignment horizontal="right" vertical="center" indent="1"/>
    </xf>
    <xf numFmtId="165" fontId="34" fillId="33" borderId="2" xfId="2" applyNumberFormat="1" applyFont="1" applyFill="1" applyBorder="1" applyAlignment="1" applyProtection="1">
      <alignment horizontal="center" vertical="center"/>
    </xf>
    <xf numFmtId="3" fontId="5" fillId="33" borderId="0" xfId="0" applyNumberFormat="1" applyFont="1" applyFill="1" applyAlignment="1">
      <alignment horizontal="right" vertical="center" indent="1"/>
    </xf>
    <xf numFmtId="0" fontId="5" fillId="33" borderId="2" xfId="0" applyFont="1" applyFill="1" applyBorder="1" applyAlignment="1" applyProtection="1">
      <alignment horizontal="left" vertical="center" indent="1"/>
    </xf>
    <xf numFmtId="0" fontId="34" fillId="33" borderId="2" xfId="2" applyFont="1" applyFill="1" applyBorder="1" applyAlignment="1" applyProtection="1">
      <alignment vertical="center"/>
    </xf>
    <xf numFmtId="2" fontId="34" fillId="33" borderId="2" xfId="2" applyNumberFormat="1" applyFont="1" applyFill="1" applyBorder="1" applyAlignment="1" applyProtection="1">
      <alignment horizontal="center" vertical="center"/>
    </xf>
    <xf numFmtId="3" fontId="5" fillId="33" borderId="2" xfId="0" applyNumberFormat="1" applyFont="1" applyFill="1" applyBorder="1" applyAlignment="1">
      <alignment horizontal="right" vertical="center" indent="1"/>
    </xf>
    <xf numFmtId="3" fontId="5" fillId="33" borderId="0" xfId="0" quotePrefix="1" applyNumberFormat="1" applyFont="1" applyFill="1" applyAlignment="1">
      <alignment horizontal="right" vertical="center" indent="1"/>
    </xf>
    <xf numFmtId="166" fontId="3" fillId="34" borderId="1" xfId="2" applyNumberFormat="1" applyFont="1" applyFill="1" applyAlignment="1" applyProtection="1">
      <alignment horizontal="right" vertical="center" indent="1"/>
      <protection locked="0"/>
    </xf>
    <xf numFmtId="164" fontId="5" fillId="33" borderId="2" xfId="0" quotePrefix="1" applyNumberFormat="1" applyFont="1" applyFill="1" applyBorder="1" applyAlignment="1">
      <alignment horizontal="right" vertical="center" indent="1"/>
    </xf>
    <xf numFmtId="3" fontId="5" fillId="33" borderId="2" xfId="0" applyNumberFormat="1" applyFont="1" applyFill="1" applyBorder="1" applyAlignment="1" applyProtection="1">
      <alignment horizontal="center" vertical="center"/>
    </xf>
    <xf numFmtId="3" fontId="5" fillId="33" borderId="2" xfId="0" quotePrefix="1" applyNumberFormat="1" applyFont="1" applyFill="1" applyBorder="1" applyAlignment="1">
      <alignment horizontal="right" vertical="center" indent="1"/>
    </xf>
    <xf numFmtId="4" fontId="5" fillId="33" borderId="2" xfId="0" applyNumberFormat="1" applyFont="1" applyFill="1" applyBorder="1" applyAlignment="1" applyProtection="1">
      <alignment horizontal="center" vertical="center"/>
    </xf>
    <xf numFmtId="0" fontId="5" fillId="33" borderId="1" xfId="0" applyFont="1" applyFill="1" applyBorder="1" applyAlignment="1">
      <alignment horizontal="right" vertical="center" wrapText="1" indent="1"/>
    </xf>
    <xf numFmtId="0" fontId="5" fillId="33" borderId="1" xfId="0" applyFont="1" applyFill="1" applyBorder="1" applyAlignment="1">
      <alignment horizontal="center" vertical="center" wrapText="1"/>
    </xf>
    <xf numFmtId="0" fontId="6" fillId="0" borderId="0" xfId="0" applyFont="1"/>
    <xf numFmtId="0" fontId="9" fillId="35" borderId="0" xfId="0" applyFont="1" applyFill="1" applyAlignment="1">
      <alignment vertical="center"/>
    </xf>
    <xf numFmtId="0" fontId="36" fillId="0" borderId="0" xfId="0" applyFont="1" applyAlignment="1">
      <alignment vertical="center" wrapText="1"/>
    </xf>
    <xf numFmtId="0" fontId="2" fillId="0" borderId="0" xfId="0" applyFont="1" applyAlignment="1">
      <alignment vertical="center" wrapText="1"/>
    </xf>
    <xf numFmtId="0" fontId="5" fillId="33" borderId="1" xfId="0" applyFont="1" applyFill="1" applyBorder="1" applyAlignment="1">
      <alignment horizontal="right" wrapText="1" indent="1"/>
    </xf>
    <xf numFmtId="0" fontId="5" fillId="33" borderId="2" xfId="0" applyFont="1" applyFill="1" applyBorder="1" applyAlignment="1">
      <alignment horizontal="right" wrapText="1" indent="1"/>
    </xf>
    <xf numFmtId="0" fontId="7" fillId="0" borderId="0" xfId="0" quotePrefix="1" applyFont="1" applyAlignment="1">
      <alignment horizontal="right" vertical="center" indent="1"/>
    </xf>
    <xf numFmtId="0" fontId="3" fillId="34" borderId="0" xfId="0" applyFont="1" applyFill="1" applyAlignment="1">
      <alignment horizontal="left" vertical="center"/>
    </xf>
    <xf numFmtId="166" fontId="5" fillId="33" borderId="1" xfId="0" applyNumberFormat="1" applyFont="1" applyFill="1" applyBorder="1" applyAlignment="1">
      <alignment horizontal="right" vertical="center" wrapText="1" indent="1"/>
    </xf>
    <xf numFmtId="4" fontId="4" fillId="0" borderId="0" xfId="0" quotePrefix="1" applyNumberFormat="1" applyFont="1" applyAlignment="1">
      <alignment vertical="center"/>
    </xf>
    <xf numFmtId="4" fontId="4" fillId="0" borderId="2" xfId="0" quotePrefix="1" applyNumberFormat="1" applyFont="1" applyBorder="1" applyAlignment="1">
      <alignment vertical="center"/>
    </xf>
    <xf numFmtId="164" fontId="3" fillId="34" borderId="1" xfId="0" quotePrefix="1" applyNumberFormat="1" applyFont="1" applyFill="1" applyBorder="1" applyAlignment="1" applyProtection="1">
      <alignment horizontal="right" vertical="center" indent="1"/>
      <protection locked="0"/>
    </xf>
    <xf numFmtId="0" fontId="33" fillId="0" borderId="0" xfId="0" applyFont="1" applyAlignment="1"/>
    <xf numFmtId="0" fontId="36" fillId="0" borderId="0" xfId="0" applyFont="1" applyAlignment="1">
      <alignment vertical="center" wrapText="1"/>
    </xf>
    <xf numFmtId="0" fontId="3" fillId="34" borderId="2" xfId="2" applyFont="1" applyFill="1" applyBorder="1" applyAlignment="1" applyProtection="1">
      <alignment horizontal="left" vertical="center" wrapText="1" indent="1"/>
      <protection locked="0"/>
    </xf>
    <xf numFmtId="0" fontId="0" fillId="0" borderId="0" xfId="0" applyAlignment="1">
      <alignment horizontal="left" vertical="center" wrapText="1"/>
    </xf>
    <xf numFmtId="0" fontId="7" fillId="0" borderId="0" xfId="0" applyFont="1" applyAlignment="1">
      <alignment vertical="center" wrapText="1"/>
    </xf>
    <xf numFmtId="0" fontId="0" fillId="0" borderId="0" xfId="0" applyAlignment="1">
      <alignment vertical="center" wrapText="1"/>
    </xf>
    <xf numFmtId="0" fontId="0" fillId="0" borderId="0" xfId="0" applyAlignment="1">
      <alignment horizontal="left" vertical="center" wrapText="1"/>
    </xf>
    <xf numFmtId="0" fontId="42" fillId="35" borderId="0" xfId="0" applyFont="1" applyFill="1" applyAlignment="1">
      <alignment vertical="top"/>
    </xf>
    <xf numFmtId="0" fontId="41" fillId="33" borderId="0" xfId="0" applyFont="1" applyFill="1" applyAlignment="1">
      <alignment horizontal="right"/>
    </xf>
    <xf numFmtId="0" fontId="2" fillId="33" borderId="0" xfId="0" applyFont="1" applyFill="1" applyAlignment="1">
      <alignment horizontal="left" vertical="center" wrapText="1" indent="1"/>
    </xf>
    <xf numFmtId="0" fontId="0" fillId="0" borderId="0" xfId="0" applyAlignment="1">
      <alignment horizontal="left" wrapText="1" indent="1"/>
    </xf>
    <xf numFmtId="0" fontId="12" fillId="33" borderId="0" xfId="3" applyFill="1" applyAlignment="1">
      <alignment horizontal="left" vertical="center" wrapText="1"/>
    </xf>
    <xf numFmtId="0" fontId="0" fillId="0" borderId="0" xfId="0" applyAlignment="1">
      <alignment wrapText="1"/>
    </xf>
    <xf numFmtId="0" fontId="11" fillId="33" borderId="0" xfId="0" applyFont="1" applyFill="1" applyAlignment="1">
      <alignment horizontal="center" vertical="center" wrapText="1"/>
    </xf>
    <xf numFmtId="0" fontId="2" fillId="33" borderId="0" xfId="0" applyFont="1" applyFill="1" applyAlignment="1">
      <alignment horizontal="left" wrapText="1" indent="1"/>
    </xf>
    <xf numFmtId="0" fontId="2" fillId="0" borderId="0" xfId="0" applyFont="1" applyAlignment="1">
      <alignment horizontal="left" wrapText="1" indent="1"/>
    </xf>
    <xf numFmtId="0" fontId="0" fillId="33" borderId="0" xfId="0" applyFill="1" applyAlignment="1">
      <alignment horizontal="left" vertical="center" wrapText="1" indent="1"/>
    </xf>
    <xf numFmtId="0" fontId="0" fillId="33" borderId="0" xfId="0" applyFill="1" applyAlignment="1">
      <alignment vertical="top" wrapText="1"/>
    </xf>
    <xf numFmtId="0" fontId="0" fillId="0" borderId="0" xfId="0" applyAlignment="1">
      <alignment horizontal="left" vertical="center" wrapText="1" indent="1"/>
    </xf>
    <xf numFmtId="0" fontId="0" fillId="33" borderId="0" xfId="0" applyFill="1" applyAlignment="1">
      <alignment vertical="center" wrapText="1"/>
    </xf>
    <xf numFmtId="0" fontId="0" fillId="0" borderId="0" xfId="0" applyAlignment="1">
      <alignment vertical="center" wrapText="1"/>
    </xf>
    <xf numFmtId="0" fontId="38" fillId="34" borderId="3" xfId="0" applyFont="1" applyFill="1" applyBorder="1" applyAlignment="1" applyProtection="1">
      <alignment horizontal="center" vertical="center" wrapText="1"/>
      <protection locked="0"/>
    </xf>
    <xf numFmtId="0" fontId="39" fillId="34" borderId="4" xfId="0" applyFont="1" applyFill="1" applyBorder="1" applyAlignment="1" applyProtection="1">
      <alignment horizontal="center" vertical="center" wrapText="1"/>
      <protection locked="0"/>
    </xf>
    <xf numFmtId="0" fontId="2" fillId="0" borderId="0" xfId="0" applyFont="1" applyAlignment="1">
      <alignment horizontal="justify" vertical="top" wrapText="1"/>
    </xf>
    <xf numFmtId="0" fontId="0" fillId="0" borderId="0" xfId="0" applyAlignment="1"/>
    <xf numFmtId="0" fontId="36" fillId="0" borderId="0" xfId="0" applyFont="1" applyAlignment="1">
      <alignment horizontal="justify" vertical="center" wrapText="1"/>
    </xf>
    <xf numFmtId="0" fontId="0" fillId="0" borderId="0" xfId="0" applyAlignment="1">
      <alignment horizontal="justify" vertical="center" wrapText="1"/>
    </xf>
    <xf numFmtId="0" fontId="31" fillId="0" borderId="0" xfId="3" applyFont="1" applyAlignment="1">
      <alignment horizontal="left" vertical="center" wrapText="1"/>
    </xf>
    <xf numFmtId="0" fontId="0" fillId="0" borderId="0" xfId="0" applyAlignment="1">
      <alignment horizontal="left" vertical="center" wrapText="1"/>
    </xf>
    <xf numFmtId="0" fontId="2" fillId="0" borderId="0" xfId="0" applyFont="1" applyAlignment="1">
      <alignment horizontal="left" vertical="center" wrapText="1"/>
    </xf>
    <xf numFmtId="0" fontId="41" fillId="0" borderId="0" xfId="0" applyFont="1" applyAlignment="1">
      <alignment horizontal="right" vertical="center" wrapText="1"/>
    </xf>
    <xf numFmtId="0" fontId="43" fillId="0" borderId="0" xfId="0" applyFont="1" applyAlignment="1">
      <alignment horizontal="center" vertical="center" wrapText="1"/>
    </xf>
  </cellXfs>
  <cellStyles count="241">
    <cellStyle name="20% - Accent1" xfId="19" builtinId="30" customBuiltin="1"/>
    <cellStyle name="20% - Accent1 2" xfId="56" xr:uid="{00000000-0005-0000-0000-000001000000}"/>
    <cellStyle name="20% - Accent1 2 2" xfId="190" xr:uid="{00000000-0005-0000-0000-000002000000}"/>
    <cellStyle name="20% - Accent1 2 3" xfId="123" xr:uid="{00000000-0005-0000-0000-000003000000}"/>
    <cellStyle name="20% - Accent1 3" xfId="71" xr:uid="{00000000-0005-0000-0000-000004000000}"/>
    <cellStyle name="20% - Accent1 3 2" xfId="205" xr:uid="{00000000-0005-0000-0000-000005000000}"/>
    <cellStyle name="20% - Accent1 3 3" xfId="138" xr:uid="{00000000-0005-0000-0000-000006000000}"/>
    <cellStyle name="20% - Accent1 4" xfId="89" xr:uid="{00000000-0005-0000-0000-000007000000}"/>
    <cellStyle name="20% - Accent1 4 2" xfId="223" xr:uid="{00000000-0005-0000-0000-000008000000}"/>
    <cellStyle name="20% - Accent1 4 3" xfId="156" xr:uid="{00000000-0005-0000-0000-000009000000}"/>
    <cellStyle name="20% - Accent1 5" xfId="171" xr:uid="{00000000-0005-0000-0000-00000A000000}"/>
    <cellStyle name="20% - Accent1 6" xfId="104" xr:uid="{00000000-0005-0000-0000-00000B000000}"/>
    <cellStyle name="20% - Accent2" xfId="23" builtinId="34" customBuiltin="1"/>
    <cellStyle name="20% - Accent2 2" xfId="58" xr:uid="{00000000-0005-0000-0000-00000D000000}"/>
    <cellStyle name="20% - Accent2 2 2" xfId="192" xr:uid="{00000000-0005-0000-0000-00000E000000}"/>
    <cellStyle name="20% - Accent2 2 3" xfId="125" xr:uid="{00000000-0005-0000-0000-00000F000000}"/>
    <cellStyle name="20% - Accent2 3" xfId="73" xr:uid="{00000000-0005-0000-0000-000010000000}"/>
    <cellStyle name="20% - Accent2 3 2" xfId="207" xr:uid="{00000000-0005-0000-0000-000011000000}"/>
    <cellStyle name="20% - Accent2 3 3" xfId="140" xr:uid="{00000000-0005-0000-0000-000012000000}"/>
    <cellStyle name="20% - Accent2 4" xfId="91" xr:uid="{00000000-0005-0000-0000-000013000000}"/>
    <cellStyle name="20% - Accent2 4 2" xfId="225" xr:uid="{00000000-0005-0000-0000-000014000000}"/>
    <cellStyle name="20% - Accent2 4 3" xfId="158" xr:uid="{00000000-0005-0000-0000-000015000000}"/>
    <cellStyle name="20% - Accent2 5" xfId="173" xr:uid="{00000000-0005-0000-0000-000016000000}"/>
    <cellStyle name="20% - Accent2 6" xfId="106" xr:uid="{00000000-0005-0000-0000-000017000000}"/>
    <cellStyle name="20% - Accent3" xfId="27" builtinId="38" customBuiltin="1"/>
    <cellStyle name="20% - Accent3 2" xfId="60" xr:uid="{00000000-0005-0000-0000-000019000000}"/>
    <cellStyle name="20% - Accent3 2 2" xfId="194" xr:uid="{00000000-0005-0000-0000-00001A000000}"/>
    <cellStyle name="20% - Accent3 2 3" xfId="127" xr:uid="{00000000-0005-0000-0000-00001B000000}"/>
    <cellStyle name="20% - Accent3 3" xfId="75" xr:uid="{00000000-0005-0000-0000-00001C000000}"/>
    <cellStyle name="20% - Accent3 3 2" xfId="209" xr:uid="{00000000-0005-0000-0000-00001D000000}"/>
    <cellStyle name="20% - Accent3 3 3" xfId="142" xr:uid="{00000000-0005-0000-0000-00001E000000}"/>
    <cellStyle name="20% - Accent3 4" xfId="93" xr:uid="{00000000-0005-0000-0000-00001F000000}"/>
    <cellStyle name="20% - Accent3 4 2" xfId="227" xr:uid="{00000000-0005-0000-0000-000020000000}"/>
    <cellStyle name="20% - Accent3 4 3" xfId="160" xr:uid="{00000000-0005-0000-0000-000021000000}"/>
    <cellStyle name="20% - Accent3 5" xfId="175" xr:uid="{00000000-0005-0000-0000-000022000000}"/>
    <cellStyle name="20% - Accent3 6" xfId="108" xr:uid="{00000000-0005-0000-0000-000023000000}"/>
    <cellStyle name="20% - Accent4" xfId="31" builtinId="42" customBuiltin="1"/>
    <cellStyle name="20% - Accent4 2" xfId="62" xr:uid="{00000000-0005-0000-0000-000025000000}"/>
    <cellStyle name="20% - Accent4 2 2" xfId="196" xr:uid="{00000000-0005-0000-0000-000026000000}"/>
    <cellStyle name="20% - Accent4 2 3" xfId="129" xr:uid="{00000000-0005-0000-0000-000027000000}"/>
    <cellStyle name="20% - Accent4 3" xfId="77" xr:uid="{00000000-0005-0000-0000-000028000000}"/>
    <cellStyle name="20% - Accent4 3 2" xfId="211" xr:uid="{00000000-0005-0000-0000-000029000000}"/>
    <cellStyle name="20% - Accent4 3 3" xfId="144" xr:uid="{00000000-0005-0000-0000-00002A000000}"/>
    <cellStyle name="20% - Accent4 4" xfId="95" xr:uid="{00000000-0005-0000-0000-00002B000000}"/>
    <cellStyle name="20% - Accent4 4 2" xfId="229" xr:uid="{00000000-0005-0000-0000-00002C000000}"/>
    <cellStyle name="20% - Accent4 4 3" xfId="162" xr:uid="{00000000-0005-0000-0000-00002D000000}"/>
    <cellStyle name="20% - Accent4 5" xfId="177" xr:uid="{00000000-0005-0000-0000-00002E000000}"/>
    <cellStyle name="20% - Accent4 6" xfId="110" xr:uid="{00000000-0005-0000-0000-00002F000000}"/>
    <cellStyle name="20% - Accent5" xfId="35" builtinId="46" customBuiltin="1"/>
    <cellStyle name="20% - Accent5 2" xfId="64" xr:uid="{00000000-0005-0000-0000-000031000000}"/>
    <cellStyle name="20% - Accent5 2 2" xfId="198" xr:uid="{00000000-0005-0000-0000-000032000000}"/>
    <cellStyle name="20% - Accent5 2 3" xfId="131" xr:uid="{00000000-0005-0000-0000-000033000000}"/>
    <cellStyle name="20% - Accent5 3" xfId="79" xr:uid="{00000000-0005-0000-0000-000034000000}"/>
    <cellStyle name="20% - Accent5 3 2" xfId="213" xr:uid="{00000000-0005-0000-0000-000035000000}"/>
    <cellStyle name="20% - Accent5 3 3" xfId="146" xr:uid="{00000000-0005-0000-0000-000036000000}"/>
    <cellStyle name="20% - Accent5 4" xfId="97" xr:uid="{00000000-0005-0000-0000-000037000000}"/>
    <cellStyle name="20% - Accent5 4 2" xfId="231" xr:uid="{00000000-0005-0000-0000-000038000000}"/>
    <cellStyle name="20% - Accent5 4 3" xfId="164" xr:uid="{00000000-0005-0000-0000-000039000000}"/>
    <cellStyle name="20% - Accent5 5" xfId="179" xr:uid="{00000000-0005-0000-0000-00003A000000}"/>
    <cellStyle name="20% - Accent5 6" xfId="112" xr:uid="{00000000-0005-0000-0000-00003B000000}"/>
    <cellStyle name="20% - Accent6" xfId="39" builtinId="50" customBuiltin="1"/>
    <cellStyle name="20% - Accent6 2" xfId="66" xr:uid="{00000000-0005-0000-0000-00003D000000}"/>
    <cellStyle name="20% - Accent6 2 2" xfId="200" xr:uid="{00000000-0005-0000-0000-00003E000000}"/>
    <cellStyle name="20% - Accent6 2 3" xfId="133" xr:uid="{00000000-0005-0000-0000-00003F000000}"/>
    <cellStyle name="20% - Accent6 3" xfId="81" xr:uid="{00000000-0005-0000-0000-000040000000}"/>
    <cellStyle name="20% - Accent6 3 2" xfId="215" xr:uid="{00000000-0005-0000-0000-000041000000}"/>
    <cellStyle name="20% - Accent6 3 3" xfId="148" xr:uid="{00000000-0005-0000-0000-000042000000}"/>
    <cellStyle name="20% - Accent6 4" xfId="99" xr:uid="{00000000-0005-0000-0000-000043000000}"/>
    <cellStyle name="20% - Accent6 4 2" xfId="233" xr:uid="{00000000-0005-0000-0000-000044000000}"/>
    <cellStyle name="20% - Accent6 4 3" xfId="166" xr:uid="{00000000-0005-0000-0000-000045000000}"/>
    <cellStyle name="20% - Accent6 5" xfId="181" xr:uid="{00000000-0005-0000-0000-000046000000}"/>
    <cellStyle name="20% - Accent6 6" xfId="114" xr:uid="{00000000-0005-0000-0000-000047000000}"/>
    <cellStyle name="40% - Accent1" xfId="20" builtinId="31" customBuiltin="1"/>
    <cellStyle name="40% - Accent1 2" xfId="57" xr:uid="{00000000-0005-0000-0000-000049000000}"/>
    <cellStyle name="40% - Accent1 2 2" xfId="191" xr:uid="{00000000-0005-0000-0000-00004A000000}"/>
    <cellStyle name="40% - Accent1 2 3" xfId="124" xr:uid="{00000000-0005-0000-0000-00004B000000}"/>
    <cellStyle name="40% - Accent1 3" xfId="72" xr:uid="{00000000-0005-0000-0000-00004C000000}"/>
    <cellStyle name="40% - Accent1 3 2" xfId="206" xr:uid="{00000000-0005-0000-0000-00004D000000}"/>
    <cellStyle name="40% - Accent1 3 3" xfId="139" xr:uid="{00000000-0005-0000-0000-00004E000000}"/>
    <cellStyle name="40% - Accent1 4" xfId="90" xr:uid="{00000000-0005-0000-0000-00004F000000}"/>
    <cellStyle name="40% - Accent1 4 2" xfId="224" xr:uid="{00000000-0005-0000-0000-000050000000}"/>
    <cellStyle name="40% - Accent1 4 3" xfId="157" xr:uid="{00000000-0005-0000-0000-000051000000}"/>
    <cellStyle name="40% - Accent1 5" xfId="172" xr:uid="{00000000-0005-0000-0000-000052000000}"/>
    <cellStyle name="40% - Accent1 6" xfId="105" xr:uid="{00000000-0005-0000-0000-000053000000}"/>
    <cellStyle name="40% - Accent2" xfId="24" builtinId="35" customBuiltin="1"/>
    <cellStyle name="40% - Accent2 2" xfId="59" xr:uid="{00000000-0005-0000-0000-000055000000}"/>
    <cellStyle name="40% - Accent2 2 2" xfId="193" xr:uid="{00000000-0005-0000-0000-000056000000}"/>
    <cellStyle name="40% - Accent2 2 3" xfId="126" xr:uid="{00000000-0005-0000-0000-000057000000}"/>
    <cellStyle name="40% - Accent2 3" xfId="74" xr:uid="{00000000-0005-0000-0000-000058000000}"/>
    <cellStyle name="40% - Accent2 3 2" xfId="208" xr:uid="{00000000-0005-0000-0000-000059000000}"/>
    <cellStyle name="40% - Accent2 3 3" xfId="141" xr:uid="{00000000-0005-0000-0000-00005A000000}"/>
    <cellStyle name="40% - Accent2 4" xfId="92" xr:uid="{00000000-0005-0000-0000-00005B000000}"/>
    <cellStyle name="40% - Accent2 4 2" xfId="226" xr:uid="{00000000-0005-0000-0000-00005C000000}"/>
    <cellStyle name="40% - Accent2 4 3" xfId="159" xr:uid="{00000000-0005-0000-0000-00005D000000}"/>
    <cellStyle name="40% - Accent2 5" xfId="174" xr:uid="{00000000-0005-0000-0000-00005E000000}"/>
    <cellStyle name="40% - Accent2 6" xfId="107" xr:uid="{00000000-0005-0000-0000-00005F000000}"/>
    <cellStyle name="40% - Accent3" xfId="28" builtinId="39" customBuiltin="1"/>
    <cellStyle name="40% - Accent3 2" xfId="61" xr:uid="{00000000-0005-0000-0000-000061000000}"/>
    <cellStyle name="40% - Accent3 2 2" xfId="195" xr:uid="{00000000-0005-0000-0000-000062000000}"/>
    <cellStyle name="40% - Accent3 2 3" xfId="128" xr:uid="{00000000-0005-0000-0000-000063000000}"/>
    <cellStyle name="40% - Accent3 3" xfId="76" xr:uid="{00000000-0005-0000-0000-000064000000}"/>
    <cellStyle name="40% - Accent3 3 2" xfId="210" xr:uid="{00000000-0005-0000-0000-000065000000}"/>
    <cellStyle name="40% - Accent3 3 3" xfId="143" xr:uid="{00000000-0005-0000-0000-000066000000}"/>
    <cellStyle name="40% - Accent3 4" xfId="94" xr:uid="{00000000-0005-0000-0000-000067000000}"/>
    <cellStyle name="40% - Accent3 4 2" xfId="228" xr:uid="{00000000-0005-0000-0000-000068000000}"/>
    <cellStyle name="40% - Accent3 4 3" xfId="161" xr:uid="{00000000-0005-0000-0000-000069000000}"/>
    <cellStyle name="40% - Accent3 5" xfId="176" xr:uid="{00000000-0005-0000-0000-00006A000000}"/>
    <cellStyle name="40% - Accent3 6" xfId="109" xr:uid="{00000000-0005-0000-0000-00006B000000}"/>
    <cellStyle name="40% - Accent4" xfId="32" builtinId="43" customBuiltin="1"/>
    <cellStyle name="40% - Accent4 2" xfId="63" xr:uid="{00000000-0005-0000-0000-00006D000000}"/>
    <cellStyle name="40% - Accent4 2 2" xfId="197" xr:uid="{00000000-0005-0000-0000-00006E000000}"/>
    <cellStyle name="40% - Accent4 2 3" xfId="130" xr:uid="{00000000-0005-0000-0000-00006F000000}"/>
    <cellStyle name="40% - Accent4 3" xfId="78" xr:uid="{00000000-0005-0000-0000-000070000000}"/>
    <cellStyle name="40% - Accent4 3 2" xfId="212" xr:uid="{00000000-0005-0000-0000-000071000000}"/>
    <cellStyle name="40% - Accent4 3 3" xfId="145" xr:uid="{00000000-0005-0000-0000-000072000000}"/>
    <cellStyle name="40% - Accent4 4" xfId="96" xr:uid="{00000000-0005-0000-0000-000073000000}"/>
    <cellStyle name="40% - Accent4 4 2" xfId="230" xr:uid="{00000000-0005-0000-0000-000074000000}"/>
    <cellStyle name="40% - Accent4 4 3" xfId="163" xr:uid="{00000000-0005-0000-0000-000075000000}"/>
    <cellStyle name="40% - Accent4 5" xfId="178" xr:uid="{00000000-0005-0000-0000-000076000000}"/>
    <cellStyle name="40% - Accent4 6" xfId="111" xr:uid="{00000000-0005-0000-0000-000077000000}"/>
    <cellStyle name="40% - Accent5" xfId="36" builtinId="47" customBuiltin="1"/>
    <cellStyle name="40% - Accent5 2" xfId="65" xr:uid="{00000000-0005-0000-0000-000079000000}"/>
    <cellStyle name="40% - Accent5 2 2" xfId="199" xr:uid="{00000000-0005-0000-0000-00007A000000}"/>
    <cellStyle name="40% - Accent5 2 3" xfId="132" xr:uid="{00000000-0005-0000-0000-00007B000000}"/>
    <cellStyle name="40% - Accent5 3" xfId="80" xr:uid="{00000000-0005-0000-0000-00007C000000}"/>
    <cellStyle name="40% - Accent5 3 2" xfId="214" xr:uid="{00000000-0005-0000-0000-00007D000000}"/>
    <cellStyle name="40% - Accent5 3 3" xfId="147" xr:uid="{00000000-0005-0000-0000-00007E000000}"/>
    <cellStyle name="40% - Accent5 4" xfId="98" xr:uid="{00000000-0005-0000-0000-00007F000000}"/>
    <cellStyle name="40% - Accent5 4 2" xfId="232" xr:uid="{00000000-0005-0000-0000-000080000000}"/>
    <cellStyle name="40% - Accent5 4 3" xfId="165" xr:uid="{00000000-0005-0000-0000-000081000000}"/>
    <cellStyle name="40% - Accent5 5" xfId="180" xr:uid="{00000000-0005-0000-0000-000082000000}"/>
    <cellStyle name="40% - Accent5 6" xfId="113" xr:uid="{00000000-0005-0000-0000-000083000000}"/>
    <cellStyle name="40% - Accent6" xfId="40" builtinId="51" customBuiltin="1"/>
    <cellStyle name="40% - Accent6 2" xfId="67" xr:uid="{00000000-0005-0000-0000-000085000000}"/>
    <cellStyle name="40% - Accent6 2 2" xfId="201" xr:uid="{00000000-0005-0000-0000-000086000000}"/>
    <cellStyle name="40% - Accent6 2 3" xfId="134" xr:uid="{00000000-0005-0000-0000-000087000000}"/>
    <cellStyle name="40% - Accent6 3" xfId="82" xr:uid="{00000000-0005-0000-0000-000088000000}"/>
    <cellStyle name="40% - Accent6 3 2" xfId="216" xr:uid="{00000000-0005-0000-0000-000089000000}"/>
    <cellStyle name="40% - Accent6 3 3" xfId="149" xr:uid="{00000000-0005-0000-0000-00008A000000}"/>
    <cellStyle name="40% - Accent6 4" xfId="100" xr:uid="{00000000-0005-0000-0000-00008B000000}"/>
    <cellStyle name="40% - Accent6 4 2" xfId="234" xr:uid="{00000000-0005-0000-0000-00008C000000}"/>
    <cellStyle name="40% - Accent6 4 3" xfId="167" xr:uid="{00000000-0005-0000-0000-00008D000000}"/>
    <cellStyle name="40% - Accent6 5" xfId="182" xr:uid="{00000000-0005-0000-0000-00008E000000}"/>
    <cellStyle name="40% - Accent6 6" xfId="115" xr:uid="{00000000-0005-0000-0000-00008F000000}"/>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10" builtinId="27" customBuiltin="1"/>
    <cellStyle name="Calculation" xfId="13" builtinId="22" customBuiltin="1"/>
    <cellStyle name="Check Cell" xfId="15" builtinId="23" customBuiltin="1"/>
    <cellStyle name="Comma 2" xfId="50" xr:uid="{00000000-0005-0000-0000-00009F000000}"/>
    <cellStyle name="Comma 3" xfId="45" xr:uid="{00000000-0005-0000-0000-0000A0000000}"/>
    <cellStyle name="Comma 3 2" xfId="184" xr:uid="{00000000-0005-0000-0000-0000A1000000}"/>
    <cellStyle name="Comma 3 3" xfId="117" xr:uid="{00000000-0005-0000-0000-0000A2000000}"/>
    <cellStyle name="Comma 4" xfId="54" xr:uid="{00000000-0005-0000-0000-0000A3000000}"/>
    <cellStyle name="Comma 4 2" xfId="188" xr:uid="{00000000-0005-0000-0000-0000A4000000}"/>
    <cellStyle name="Comma 4 3" xfId="121" xr:uid="{00000000-0005-0000-0000-0000A5000000}"/>
    <cellStyle name="Comma 5" xfId="69" xr:uid="{00000000-0005-0000-0000-0000A6000000}"/>
    <cellStyle name="Comma 5 2" xfId="203" xr:uid="{00000000-0005-0000-0000-0000A7000000}"/>
    <cellStyle name="Comma 5 3" xfId="136" xr:uid="{00000000-0005-0000-0000-0000A8000000}"/>
    <cellStyle name="Comma 6" xfId="85" xr:uid="{00000000-0005-0000-0000-0000A9000000}"/>
    <cellStyle name="Comma 6 2" xfId="219" xr:uid="{00000000-0005-0000-0000-0000AA000000}"/>
    <cellStyle name="Comma 6 3" xfId="152" xr:uid="{00000000-0005-0000-0000-0000AB000000}"/>
    <cellStyle name="Comma 7" xfId="87" xr:uid="{00000000-0005-0000-0000-0000AC000000}"/>
    <cellStyle name="Comma 7 2" xfId="221" xr:uid="{00000000-0005-0000-0000-0000AD000000}"/>
    <cellStyle name="Comma 7 3" xfId="154" xr:uid="{00000000-0005-0000-0000-0000AE000000}"/>
    <cellStyle name="Comma 8" xfId="169" xr:uid="{00000000-0005-0000-0000-0000AF000000}"/>
    <cellStyle name="Comma 8 2" xfId="239" xr:uid="{00000000-0005-0000-0000-0000B0000000}"/>
    <cellStyle name="Comma 9" xfId="102" xr:uid="{00000000-0005-0000-0000-0000B1000000}"/>
    <cellStyle name="Comma 9 2" xfId="237" xr:uid="{00000000-0005-0000-0000-0000B2000000}"/>
    <cellStyle name="Explanatory Text" xfId="16" builtinId="53" customBuiltin="1"/>
    <cellStyle name="Good" xfId="9" builtinId="26" customBuiltin="1"/>
    <cellStyle name="Heading 1" xfId="5" builtinId="16" customBuiltin="1"/>
    <cellStyle name="Heading 2" xfId="6" builtinId="17" customBuiltin="1"/>
    <cellStyle name="Heading 3" xfId="7" builtinId="18" customBuiltin="1"/>
    <cellStyle name="Heading 4" xfId="8" builtinId="19" customBuiltin="1"/>
    <cellStyle name="Hyperlink" xfId="3" builtinId="8"/>
    <cellStyle name="Input" xfId="2" builtinId="20" customBuiltin="1"/>
    <cellStyle name="Linked Cell" xfId="14" builtinId="24" customBuiltin="1"/>
    <cellStyle name="Neutral" xfId="11" builtinId="28" customBuiltin="1"/>
    <cellStyle name="Normal" xfId="0" builtinId="0"/>
    <cellStyle name="Normal 10" xfId="42" xr:uid="{00000000-0005-0000-0000-0000BE000000}"/>
    <cellStyle name="Normal 2" xfId="47" xr:uid="{00000000-0005-0000-0000-0000BF000000}"/>
    <cellStyle name="Normal 2 2" xfId="48" xr:uid="{00000000-0005-0000-0000-0000C0000000}"/>
    <cellStyle name="Normal 3" xfId="49" xr:uid="{00000000-0005-0000-0000-0000C1000000}"/>
    <cellStyle name="Normal 4" xfId="44" xr:uid="{00000000-0005-0000-0000-0000C2000000}"/>
    <cellStyle name="Normal 4 2" xfId="183" xr:uid="{00000000-0005-0000-0000-0000C3000000}"/>
    <cellStyle name="Normal 4 3" xfId="116" xr:uid="{00000000-0005-0000-0000-0000C4000000}"/>
    <cellStyle name="Normal 5" xfId="53" xr:uid="{00000000-0005-0000-0000-0000C5000000}"/>
    <cellStyle name="Normal 5 2" xfId="187" xr:uid="{00000000-0005-0000-0000-0000C6000000}"/>
    <cellStyle name="Normal 5 3" xfId="120" xr:uid="{00000000-0005-0000-0000-0000C7000000}"/>
    <cellStyle name="Normal 6" xfId="68" xr:uid="{00000000-0005-0000-0000-0000C8000000}"/>
    <cellStyle name="Normal 6 2" xfId="202" xr:uid="{00000000-0005-0000-0000-0000C9000000}"/>
    <cellStyle name="Normal 6 3" xfId="135" xr:uid="{00000000-0005-0000-0000-0000CA000000}"/>
    <cellStyle name="Normal 7" xfId="84" xr:uid="{00000000-0005-0000-0000-0000CB000000}"/>
    <cellStyle name="Normal 7 2" xfId="218" xr:uid="{00000000-0005-0000-0000-0000CC000000}"/>
    <cellStyle name="Normal 7 3" xfId="151" xr:uid="{00000000-0005-0000-0000-0000CD000000}"/>
    <cellStyle name="Normal 8" xfId="86" xr:uid="{00000000-0005-0000-0000-0000CE000000}"/>
    <cellStyle name="Normal 8 2" xfId="220" xr:uid="{00000000-0005-0000-0000-0000CF000000}"/>
    <cellStyle name="Normal 8 3" xfId="153" xr:uid="{00000000-0005-0000-0000-0000D0000000}"/>
    <cellStyle name="Normal 9" xfId="43" xr:uid="{00000000-0005-0000-0000-0000D1000000}"/>
    <cellStyle name="Normal 9 2" xfId="236" xr:uid="{00000000-0005-0000-0000-0000D2000000}"/>
    <cellStyle name="Note 2" xfId="46" xr:uid="{00000000-0005-0000-0000-0000D3000000}"/>
    <cellStyle name="Note 2 2" xfId="185" xr:uid="{00000000-0005-0000-0000-0000D4000000}"/>
    <cellStyle name="Note 2 3" xfId="118" xr:uid="{00000000-0005-0000-0000-0000D5000000}"/>
    <cellStyle name="Note 3" xfId="55" xr:uid="{00000000-0005-0000-0000-0000D6000000}"/>
    <cellStyle name="Note 3 2" xfId="189" xr:uid="{00000000-0005-0000-0000-0000D7000000}"/>
    <cellStyle name="Note 3 3" xfId="122" xr:uid="{00000000-0005-0000-0000-0000D8000000}"/>
    <cellStyle name="Note 4" xfId="70" xr:uid="{00000000-0005-0000-0000-0000D9000000}"/>
    <cellStyle name="Note 4 2" xfId="204" xr:uid="{00000000-0005-0000-0000-0000DA000000}"/>
    <cellStyle name="Note 4 3" xfId="137" xr:uid="{00000000-0005-0000-0000-0000DB000000}"/>
    <cellStyle name="Note 5" xfId="88" xr:uid="{00000000-0005-0000-0000-0000DC000000}"/>
    <cellStyle name="Note 5 2" xfId="222" xr:uid="{00000000-0005-0000-0000-0000DD000000}"/>
    <cellStyle name="Note 5 3" xfId="155" xr:uid="{00000000-0005-0000-0000-0000DE000000}"/>
    <cellStyle name="Output" xfId="12" builtinId="21" customBuiltin="1"/>
    <cellStyle name="Percent 2" xfId="51" xr:uid="{00000000-0005-0000-0000-0000E0000000}"/>
    <cellStyle name="Percent 3" xfId="52" xr:uid="{00000000-0005-0000-0000-0000E1000000}"/>
    <cellStyle name="Percent 3 2" xfId="186" xr:uid="{00000000-0005-0000-0000-0000E2000000}"/>
    <cellStyle name="Percent 3 3" xfId="119" xr:uid="{00000000-0005-0000-0000-0000E3000000}"/>
    <cellStyle name="Percent 4" xfId="83" xr:uid="{00000000-0005-0000-0000-0000E4000000}"/>
    <cellStyle name="Percent 4 2" xfId="217" xr:uid="{00000000-0005-0000-0000-0000E5000000}"/>
    <cellStyle name="Percent 4 3" xfId="150" xr:uid="{00000000-0005-0000-0000-0000E6000000}"/>
    <cellStyle name="Percent 5" xfId="101" xr:uid="{00000000-0005-0000-0000-0000E7000000}"/>
    <cellStyle name="Percent 5 2" xfId="235" xr:uid="{00000000-0005-0000-0000-0000E8000000}"/>
    <cellStyle name="Percent 5 3" xfId="168" xr:uid="{00000000-0005-0000-0000-0000E9000000}"/>
    <cellStyle name="Percent 6" xfId="170" xr:uid="{00000000-0005-0000-0000-0000EA000000}"/>
    <cellStyle name="Percent 6 2" xfId="240" xr:uid="{00000000-0005-0000-0000-0000EB000000}"/>
    <cellStyle name="Percent 7" xfId="103" xr:uid="{00000000-0005-0000-0000-0000EC000000}"/>
    <cellStyle name="Percent 7 2" xfId="238" xr:uid="{00000000-0005-0000-0000-0000ED000000}"/>
    <cellStyle name="Title" xfId="4" builtinId="15" customBuiltin="1"/>
    <cellStyle name="Total" xfId="17" builtinId="25" customBuiltin="1"/>
    <cellStyle name="Warning Text" xfId="1" builtinId="11" customBuiltin="1"/>
  </cellStyles>
  <dxfs count="24">
    <dxf>
      <font>
        <strike val="0"/>
        <color rgb="FFFF0000"/>
      </font>
      <fill>
        <patternFill>
          <bgColor theme="5" tint="0.79998168889431442"/>
        </patternFill>
      </fill>
    </dxf>
    <dxf>
      <fill>
        <patternFill>
          <bgColor theme="3" tint="0.79998168889431442"/>
        </patternFill>
      </fill>
    </dxf>
    <dxf>
      <fill>
        <patternFill>
          <bgColor theme="7" tint="0.79998168889431442"/>
        </patternFill>
      </fill>
    </dxf>
    <dxf>
      <font>
        <color rgb="FFFF0000"/>
      </font>
      <fill>
        <patternFill>
          <bgColor theme="5" tint="0.79998168889431442"/>
        </patternFill>
      </fill>
    </dxf>
    <dxf>
      <font>
        <color theme="7" tint="0.79998168889431442"/>
      </font>
    </dxf>
    <dxf>
      <fill>
        <patternFill>
          <bgColor theme="7" tint="0.79998168889431442"/>
        </patternFill>
      </fill>
    </dxf>
    <dxf>
      <font>
        <color rgb="FFFF0000"/>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FF0000"/>
      </font>
    </dxf>
    <dxf>
      <font>
        <strike val="0"/>
        <color rgb="FFFF0000"/>
      </font>
      <fill>
        <patternFill>
          <bgColor theme="5" tint="0.79998168889431442"/>
        </patternFill>
      </fill>
    </dxf>
    <dxf>
      <fill>
        <patternFill>
          <bgColor theme="3" tint="0.79998168889431442"/>
        </patternFill>
      </fill>
    </dxf>
    <dxf>
      <fill>
        <patternFill>
          <bgColor theme="7" tint="0.79998168889431442"/>
        </patternFill>
      </fill>
    </dxf>
    <dxf>
      <font>
        <color rgb="FFFF0000"/>
      </font>
      <fill>
        <patternFill>
          <bgColor theme="5" tint="0.79998168889431442"/>
        </patternFill>
      </fill>
    </dxf>
    <dxf>
      <font>
        <color theme="7" tint="0.79998168889431442"/>
      </font>
    </dxf>
    <dxf>
      <fill>
        <patternFill>
          <bgColor theme="7" tint="0.79998168889431442"/>
        </patternFill>
      </fill>
    </dxf>
    <dxf>
      <font>
        <color rgb="FFFF0000"/>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FF0000"/>
      </font>
    </dxf>
  </dxfs>
  <tableStyles count="0" defaultTableStyle="TableStyleMedium2" defaultPivotStyle="PivotStyleLight16"/>
  <colors>
    <mruColors>
      <color rgb="FF008000"/>
      <color rgb="FF3333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28575</xdr:colOff>
      <xdr:row>0</xdr:row>
      <xdr:rowOff>136524</xdr:rowOff>
    </xdr:from>
    <xdr:to>
      <xdr:col>9</xdr:col>
      <xdr:colOff>95250</xdr:colOff>
      <xdr:row>1</xdr:row>
      <xdr:rowOff>268660</xdr:rowOff>
    </xdr:to>
    <xdr:pic>
      <xdr:nvPicPr>
        <xdr:cNvPr id="3" name="Picture 2">
          <a:extLst>
            <a:ext uri="{FF2B5EF4-FFF2-40B4-BE49-F238E27FC236}">
              <a16:creationId xmlns:a16="http://schemas.microsoft.com/office/drawing/2014/main" id="{C2CCB08B-E02C-8AEB-CA68-16FF5D968C1D}"/>
            </a:ext>
          </a:extLst>
        </xdr:cNvPr>
        <xdr:cNvPicPr>
          <a:picLocks noChangeAspect="1"/>
        </xdr:cNvPicPr>
      </xdr:nvPicPr>
      <xdr:blipFill>
        <a:blip xmlns:r="http://schemas.openxmlformats.org/officeDocument/2006/relationships" r:embed="rId1"/>
        <a:stretch>
          <a:fillRect/>
        </a:stretch>
      </xdr:blipFill>
      <xdr:spPr>
        <a:xfrm>
          <a:off x="12401550" y="136524"/>
          <a:ext cx="3190875" cy="636961"/>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info@remauthority.govt.nz"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mailto:info@remauthority.govt.nz"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info@remauthority.govt.nz"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tint="0.79998168889431442"/>
    <pageSetUpPr fitToPage="1"/>
  </sheetPr>
  <dimension ref="A1:Y33"/>
  <sheetViews>
    <sheetView zoomScaleNormal="100" workbookViewId="0">
      <selection activeCell="V3" sqref="V3"/>
    </sheetView>
  </sheetViews>
  <sheetFormatPr defaultRowHeight="14" x14ac:dyDescent="0.3"/>
  <cols>
    <col min="2" max="2" width="12.5" customWidth="1"/>
    <col min="3" max="3" width="3.58203125" customWidth="1"/>
    <col min="4" max="4" width="10.25" customWidth="1"/>
    <col min="5" max="7" width="9" style="2"/>
    <col min="8" max="8" width="16.58203125" style="2" customWidth="1"/>
    <col min="9" max="9" width="6" customWidth="1"/>
    <col min="12" max="12" width="2.75" customWidth="1"/>
    <col min="20" max="20" width="15.75" customWidth="1"/>
    <col min="21" max="21" width="17.08203125" customWidth="1"/>
  </cols>
  <sheetData>
    <row r="1" spans="1:21" ht="30" customHeight="1" x14ac:dyDescent="0.3">
      <c r="B1" s="86" t="s">
        <v>49</v>
      </c>
      <c r="C1" s="86"/>
      <c r="D1" s="86"/>
      <c r="E1" s="86"/>
      <c r="F1" s="86"/>
      <c r="G1" s="86"/>
      <c r="H1" s="86"/>
      <c r="I1" s="86"/>
      <c r="J1" s="86"/>
      <c r="K1" s="86"/>
      <c r="L1" s="86"/>
      <c r="M1" s="86"/>
      <c r="N1" s="86"/>
      <c r="O1" s="86"/>
      <c r="P1" s="86"/>
      <c r="Q1" s="86"/>
      <c r="R1" s="86"/>
      <c r="S1" s="86"/>
      <c r="T1" s="86"/>
      <c r="U1" s="86"/>
    </row>
    <row r="2" spans="1:21" ht="30" customHeight="1" x14ac:dyDescent="0.3">
      <c r="B2" s="86"/>
      <c r="C2" s="86"/>
      <c r="D2" s="86"/>
      <c r="E2" s="86"/>
      <c r="F2" s="86"/>
      <c r="G2" s="86"/>
      <c r="H2" s="86"/>
      <c r="I2" s="86"/>
      <c r="J2" s="86"/>
      <c r="K2" s="86"/>
      <c r="L2" s="86"/>
      <c r="M2" s="86"/>
      <c r="N2" s="86"/>
      <c r="O2" s="86"/>
      <c r="P2" s="86"/>
      <c r="Q2" s="86"/>
      <c r="R2" s="86"/>
      <c r="S2" s="86"/>
      <c r="T2" s="86"/>
      <c r="U2" s="86"/>
    </row>
    <row r="3" spans="1:21" x14ac:dyDescent="0.3">
      <c r="A3" s="36"/>
      <c r="B3" s="19"/>
      <c r="C3" s="19"/>
      <c r="D3" s="19"/>
      <c r="E3" s="20"/>
      <c r="F3" s="20"/>
      <c r="G3" s="20"/>
      <c r="H3" s="20"/>
      <c r="I3" s="19"/>
      <c r="J3" s="19"/>
      <c r="K3" s="19"/>
      <c r="L3" s="19"/>
      <c r="M3" s="19"/>
      <c r="N3" s="19"/>
      <c r="O3" s="19"/>
      <c r="P3" s="19"/>
      <c r="Q3" s="19"/>
      <c r="R3" s="19"/>
      <c r="S3" s="19"/>
      <c r="T3" s="19"/>
      <c r="U3" s="19"/>
    </row>
    <row r="4" spans="1:21" ht="35.15" customHeight="1" x14ac:dyDescent="0.3">
      <c r="B4" s="87" t="s">
        <v>50</v>
      </c>
      <c r="C4" s="88"/>
      <c r="D4" s="88"/>
      <c r="E4" s="88"/>
      <c r="F4" s="88"/>
      <c r="G4" s="88"/>
      <c r="H4" s="88"/>
      <c r="I4" s="88"/>
      <c r="J4" s="88"/>
      <c r="K4" s="88"/>
      <c r="L4" s="88"/>
      <c r="M4" s="88"/>
      <c r="N4" s="88"/>
      <c r="O4" s="88"/>
      <c r="P4" s="88"/>
      <c r="Q4" s="88"/>
      <c r="R4" s="88"/>
      <c r="S4" s="88"/>
      <c r="T4" s="88"/>
      <c r="U4" s="88"/>
    </row>
    <row r="5" spans="1:21" x14ac:dyDescent="0.3">
      <c r="B5" s="19"/>
      <c r="C5" s="19"/>
      <c r="D5" s="19"/>
      <c r="E5" s="20"/>
      <c r="F5" s="20"/>
      <c r="G5" s="20"/>
      <c r="H5" s="20"/>
      <c r="I5" s="19"/>
      <c r="J5" s="19"/>
      <c r="K5" s="19"/>
      <c r="L5" s="19"/>
      <c r="M5" s="19"/>
      <c r="N5" s="19"/>
      <c r="O5" s="19"/>
      <c r="P5" s="19"/>
      <c r="Q5" s="19"/>
      <c r="R5" s="19"/>
      <c r="S5" s="19"/>
      <c r="T5" s="19"/>
      <c r="U5" s="19"/>
    </row>
    <row r="6" spans="1:21" s="2" customFormat="1" ht="25" customHeight="1" x14ac:dyDescent="0.3">
      <c r="B6" s="37" t="s">
        <v>3</v>
      </c>
      <c r="C6" s="23" t="s">
        <v>9</v>
      </c>
      <c r="D6" s="20" t="s">
        <v>57</v>
      </c>
      <c r="E6" s="20"/>
      <c r="F6" s="20"/>
      <c r="G6" s="20"/>
      <c r="H6" s="20"/>
      <c r="I6" s="20"/>
      <c r="J6" s="20"/>
      <c r="K6" s="20"/>
      <c r="L6" s="20"/>
      <c r="M6" s="20"/>
      <c r="N6" s="20"/>
      <c r="O6" s="20"/>
      <c r="P6" s="20"/>
      <c r="Q6" s="20"/>
      <c r="R6" s="20"/>
      <c r="S6" s="20"/>
      <c r="T6" s="20"/>
      <c r="U6" s="20"/>
    </row>
    <row r="7" spans="1:21" s="2" customFormat="1" ht="25" customHeight="1" x14ac:dyDescent="0.3">
      <c r="B7" s="20"/>
      <c r="C7" s="23" t="s">
        <v>9</v>
      </c>
      <c r="D7" s="20" t="s">
        <v>58</v>
      </c>
      <c r="E7" s="20"/>
      <c r="F7" s="20"/>
      <c r="G7" s="20"/>
      <c r="H7" s="20"/>
      <c r="I7" s="20"/>
      <c r="J7" s="20"/>
      <c r="K7" s="20"/>
      <c r="L7" s="20"/>
      <c r="M7" s="20"/>
      <c r="N7" s="20"/>
      <c r="O7" s="20"/>
      <c r="P7" s="20"/>
      <c r="Q7" s="20"/>
      <c r="R7" s="20"/>
      <c r="S7" s="20"/>
      <c r="T7" s="20"/>
      <c r="U7" s="20"/>
    </row>
    <row r="8" spans="1:21" s="2" customFormat="1" ht="25" customHeight="1" x14ac:dyDescent="0.3">
      <c r="B8" s="20"/>
      <c r="C8" s="23" t="s">
        <v>9</v>
      </c>
      <c r="D8" s="20" t="s">
        <v>59</v>
      </c>
      <c r="E8" s="20"/>
      <c r="F8" s="20"/>
      <c r="G8" s="20"/>
      <c r="H8" s="20"/>
      <c r="I8" s="20"/>
      <c r="J8" s="20"/>
      <c r="K8" s="20"/>
      <c r="L8" s="20"/>
      <c r="M8" s="20"/>
      <c r="N8" s="20"/>
      <c r="O8" s="20"/>
      <c r="P8" s="20"/>
      <c r="Q8" s="20"/>
      <c r="R8" s="20"/>
      <c r="S8" s="20"/>
      <c r="T8" s="20"/>
      <c r="U8" s="20"/>
    </row>
    <row r="9" spans="1:21" s="2" customFormat="1" ht="25" customHeight="1" x14ac:dyDescent="0.3">
      <c r="B9" s="20"/>
      <c r="C9" s="23" t="s">
        <v>9</v>
      </c>
      <c r="D9" s="20" t="s">
        <v>10</v>
      </c>
      <c r="E9" s="20"/>
      <c r="F9" s="20"/>
      <c r="G9" s="20"/>
      <c r="H9" s="20"/>
      <c r="I9" s="20"/>
      <c r="J9" s="20"/>
      <c r="K9" s="20"/>
      <c r="L9" s="20"/>
      <c r="M9" s="20"/>
      <c r="N9" s="20"/>
      <c r="O9" s="20"/>
      <c r="P9" s="20"/>
      <c r="Q9" s="20"/>
      <c r="R9" s="20"/>
      <c r="S9" s="20"/>
      <c r="T9" s="20"/>
      <c r="U9" s="20"/>
    </row>
    <row r="10" spans="1:21" s="2" customFormat="1" ht="25" customHeight="1" x14ac:dyDescent="0.3">
      <c r="B10" s="20"/>
      <c r="C10" s="23" t="s">
        <v>9</v>
      </c>
      <c r="D10" s="20" t="s">
        <v>11</v>
      </c>
      <c r="E10" s="20"/>
      <c r="F10" s="20"/>
      <c r="G10" s="20"/>
      <c r="H10" s="20"/>
      <c r="I10" s="20"/>
      <c r="J10" s="20"/>
      <c r="K10" s="20"/>
      <c r="L10" s="20"/>
      <c r="M10" s="20"/>
      <c r="N10" s="20"/>
      <c r="O10" s="20"/>
      <c r="P10" s="20"/>
      <c r="Q10" s="20"/>
      <c r="R10" s="20"/>
      <c r="S10" s="20"/>
      <c r="T10" s="20"/>
      <c r="U10" s="20"/>
    </row>
    <row r="11" spans="1:21" s="31" customFormat="1" ht="35.15" customHeight="1" x14ac:dyDescent="0.3">
      <c r="B11" s="20"/>
      <c r="C11" s="23" t="s">
        <v>9</v>
      </c>
      <c r="D11" s="92" t="s">
        <v>60</v>
      </c>
      <c r="E11" s="93"/>
      <c r="F11" s="93"/>
      <c r="G11" s="93"/>
      <c r="H11" s="93"/>
      <c r="I11" s="93"/>
      <c r="J11" s="93"/>
      <c r="K11" s="93"/>
      <c r="L11" s="93"/>
      <c r="M11" s="93"/>
      <c r="N11" s="93"/>
      <c r="O11" s="93"/>
      <c r="P11" s="93"/>
      <c r="Q11" s="93"/>
      <c r="R11" s="93"/>
      <c r="S11" s="93"/>
      <c r="T11" s="93"/>
      <c r="U11" s="93"/>
    </row>
    <row r="12" spans="1:21" s="2" customFormat="1" ht="25" customHeight="1" x14ac:dyDescent="0.3">
      <c r="B12" s="20"/>
      <c r="C12" s="23" t="s">
        <v>9</v>
      </c>
      <c r="D12" s="20" t="s">
        <v>61</v>
      </c>
      <c r="E12" s="20"/>
      <c r="F12" s="20"/>
      <c r="G12" s="20"/>
      <c r="H12" s="20"/>
      <c r="I12" s="20"/>
      <c r="J12" s="20"/>
      <c r="K12" s="20"/>
      <c r="L12" s="20"/>
      <c r="M12" s="20"/>
      <c r="N12" s="20"/>
      <c r="O12" s="20"/>
      <c r="P12" s="20"/>
      <c r="Q12" s="20"/>
      <c r="R12" s="20"/>
      <c r="S12" s="20"/>
      <c r="T12" s="20"/>
      <c r="U12" s="20"/>
    </row>
    <row r="13" spans="1:21" s="2" customFormat="1" ht="25" customHeight="1" x14ac:dyDescent="0.3">
      <c r="B13" s="20"/>
      <c r="C13" s="23" t="s">
        <v>9</v>
      </c>
      <c r="D13" s="90" t="s">
        <v>43</v>
      </c>
      <c r="E13" s="85"/>
      <c r="F13" s="85"/>
      <c r="G13" s="85"/>
      <c r="H13" s="85"/>
      <c r="I13" s="85"/>
      <c r="J13" s="85"/>
      <c r="K13" s="85"/>
      <c r="L13" s="85"/>
      <c r="M13" s="85"/>
      <c r="N13" s="85"/>
      <c r="O13" s="85"/>
      <c r="P13" s="85"/>
      <c r="Q13" s="85"/>
      <c r="R13" s="85"/>
      <c r="S13" s="85"/>
      <c r="T13" s="85"/>
      <c r="U13" s="85"/>
    </row>
    <row r="14" spans="1:21" s="2" customFormat="1" ht="15" customHeight="1" x14ac:dyDescent="0.3">
      <c r="B14" s="20"/>
      <c r="C14" s="20"/>
      <c r="D14" s="85"/>
      <c r="E14" s="85"/>
      <c r="F14" s="85"/>
      <c r="G14" s="85"/>
      <c r="H14" s="85"/>
      <c r="I14" s="85"/>
      <c r="J14" s="85"/>
      <c r="K14" s="85"/>
      <c r="L14" s="85"/>
      <c r="M14" s="85"/>
      <c r="N14" s="85"/>
      <c r="O14" s="85"/>
      <c r="P14" s="85"/>
      <c r="Q14" s="85"/>
      <c r="R14" s="85"/>
      <c r="S14" s="85"/>
      <c r="T14" s="85"/>
      <c r="U14" s="85"/>
    </row>
    <row r="15" spans="1:21" s="31" customFormat="1" ht="15" customHeight="1" x14ac:dyDescent="0.3">
      <c r="B15" s="20"/>
      <c r="C15" s="20"/>
      <c r="D15" s="20"/>
      <c r="E15" s="20"/>
      <c r="F15" s="20"/>
      <c r="G15" s="20"/>
      <c r="H15" s="20"/>
      <c r="I15" s="20"/>
      <c r="J15" s="20"/>
      <c r="K15" s="20"/>
      <c r="L15" s="20"/>
      <c r="M15" s="20"/>
      <c r="N15" s="20"/>
      <c r="O15" s="20"/>
      <c r="P15" s="20"/>
      <c r="Q15" s="20"/>
      <c r="R15" s="20"/>
      <c r="S15" s="20"/>
      <c r="T15" s="20"/>
      <c r="U15" s="20"/>
    </row>
    <row r="16" spans="1:21" s="2" customFormat="1" ht="37" customHeight="1" x14ac:dyDescent="0.3">
      <c r="B16" s="82" t="s">
        <v>44</v>
      </c>
      <c r="C16" s="91"/>
      <c r="D16" s="91"/>
      <c r="E16" s="91"/>
      <c r="F16" s="91"/>
      <c r="G16" s="91"/>
      <c r="H16" s="91"/>
      <c r="I16" s="91"/>
      <c r="J16" s="91"/>
      <c r="K16" s="91"/>
      <c r="L16" s="91"/>
      <c r="M16" s="91"/>
      <c r="N16" s="91"/>
      <c r="O16" s="91"/>
      <c r="P16" s="91"/>
      <c r="Q16" s="91"/>
      <c r="R16" s="91"/>
      <c r="S16" s="91"/>
      <c r="T16" s="91"/>
      <c r="U16" s="91"/>
    </row>
    <row r="17" spans="2:25" s="31" customFormat="1" ht="25" customHeight="1" x14ac:dyDescent="0.3">
      <c r="B17" s="20"/>
      <c r="C17" s="23" t="s">
        <v>9</v>
      </c>
      <c r="D17" s="20" t="s">
        <v>62</v>
      </c>
      <c r="E17" s="20"/>
      <c r="F17" s="20"/>
      <c r="G17" s="20"/>
      <c r="H17" s="20"/>
      <c r="I17" s="68" t="s">
        <v>45</v>
      </c>
      <c r="J17" s="20"/>
      <c r="K17" s="20"/>
      <c r="L17" s="20"/>
      <c r="M17" s="20"/>
      <c r="N17" s="20"/>
      <c r="O17" s="20"/>
      <c r="P17" s="20"/>
      <c r="Q17" s="20"/>
      <c r="R17" s="20"/>
      <c r="S17" s="20"/>
      <c r="T17" s="20"/>
      <c r="U17" s="20"/>
    </row>
    <row r="18" spans="2:25" s="31" customFormat="1" ht="25" customHeight="1" x14ac:dyDescent="0.3">
      <c r="B18" s="20"/>
      <c r="C18" s="23" t="s">
        <v>9</v>
      </c>
      <c r="D18" s="22" t="s">
        <v>55</v>
      </c>
      <c r="E18" s="20"/>
      <c r="F18" s="20"/>
      <c r="G18" s="20"/>
      <c r="H18" s="20"/>
      <c r="I18" s="20"/>
      <c r="J18" s="20"/>
      <c r="K18" s="20"/>
      <c r="L18" s="20"/>
      <c r="M18" s="20"/>
      <c r="N18" s="20"/>
      <c r="O18" s="20"/>
      <c r="P18" s="20"/>
      <c r="Q18" s="20"/>
      <c r="R18" s="20"/>
      <c r="S18" s="20"/>
      <c r="T18" s="20"/>
      <c r="U18" s="20"/>
    </row>
    <row r="19" spans="2:25" s="31" customFormat="1" ht="25" customHeight="1" x14ac:dyDescent="0.3">
      <c r="B19" s="21"/>
      <c r="C19" s="22">
        <v>1</v>
      </c>
      <c r="D19" s="20" t="s">
        <v>27</v>
      </c>
      <c r="E19" s="20"/>
      <c r="F19" s="20"/>
      <c r="G19" s="20"/>
      <c r="H19" s="20"/>
      <c r="I19" s="20"/>
      <c r="J19" s="20"/>
      <c r="K19" s="20"/>
      <c r="L19" s="20"/>
      <c r="M19" s="20"/>
      <c r="N19" s="20"/>
      <c r="O19" s="20"/>
      <c r="P19" s="20"/>
      <c r="Q19" s="20"/>
      <c r="R19" s="20"/>
      <c r="S19" s="20"/>
      <c r="T19" s="20"/>
      <c r="U19" s="20"/>
    </row>
    <row r="20" spans="2:25" s="31" customFormat="1" ht="25" customHeight="1" x14ac:dyDescent="0.3">
      <c r="B20" s="20"/>
      <c r="C20" s="22">
        <v>2</v>
      </c>
      <c r="D20" s="20" t="s">
        <v>17</v>
      </c>
      <c r="E20" s="20"/>
      <c r="F20" s="20"/>
      <c r="G20" s="20"/>
      <c r="H20" s="20"/>
      <c r="I20" s="20"/>
      <c r="J20" s="20"/>
      <c r="K20" s="20"/>
      <c r="L20" s="20"/>
      <c r="M20" s="20"/>
      <c r="N20" s="20"/>
      <c r="O20" s="20"/>
      <c r="P20" s="20"/>
      <c r="Q20" s="20"/>
      <c r="R20" s="20"/>
      <c r="S20" s="20"/>
      <c r="T20" s="20"/>
      <c r="U20" s="20"/>
    </row>
    <row r="21" spans="2:25" s="31" customFormat="1" ht="25" customHeight="1" x14ac:dyDescent="0.3">
      <c r="B21" s="20"/>
      <c r="C21" s="22">
        <v>3</v>
      </c>
      <c r="D21" s="20" t="s">
        <v>25</v>
      </c>
      <c r="E21" s="20"/>
      <c r="F21" s="20"/>
      <c r="G21" s="20"/>
      <c r="H21" s="20"/>
      <c r="I21" s="20"/>
      <c r="J21" s="20"/>
      <c r="K21" s="20"/>
      <c r="L21" s="20"/>
      <c r="M21" s="20"/>
      <c r="N21" s="20"/>
      <c r="O21" s="20"/>
      <c r="P21" s="20"/>
      <c r="Q21" s="20"/>
      <c r="R21" s="20"/>
      <c r="S21" s="20"/>
      <c r="T21" s="20"/>
      <c r="U21" s="20"/>
    </row>
    <row r="22" spans="2:25" s="31" customFormat="1" ht="25" customHeight="1" x14ac:dyDescent="0.3">
      <c r="B22" s="20"/>
      <c r="C22" s="22">
        <v>4</v>
      </c>
      <c r="D22" s="20" t="s">
        <v>18</v>
      </c>
      <c r="E22" s="20"/>
      <c r="F22" s="20"/>
      <c r="G22" s="20"/>
      <c r="H22" s="20"/>
      <c r="I22" s="20"/>
      <c r="J22" s="20"/>
      <c r="K22" s="20"/>
      <c r="L22" s="20"/>
      <c r="M22" s="20"/>
      <c r="N22" s="20"/>
      <c r="O22" s="20"/>
      <c r="P22" s="20"/>
      <c r="Q22" s="20"/>
      <c r="R22" s="20"/>
      <c r="S22" s="20"/>
      <c r="T22" s="20"/>
      <c r="U22" s="20"/>
    </row>
    <row r="23" spans="2:25" s="31" customFormat="1" ht="25" customHeight="1" x14ac:dyDescent="0.3">
      <c r="B23" s="20"/>
      <c r="C23" s="22">
        <v>5</v>
      </c>
      <c r="D23" s="20" t="s">
        <v>19</v>
      </c>
      <c r="E23" s="20"/>
      <c r="F23" s="20"/>
      <c r="G23" s="20"/>
      <c r="H23" s="20"/>
      <c r="I23" s="20"/>
      <c r="J23" s="20"/>
      <c r="K23" s="20"/>
      <c r="L23" s="20"/>
      <c r="M23" s="20"/>
      <c r="N23" s="20"/>
      <c r="O23" s="20"/>
      <c r="P23" s="20"/>
      <c r="Q23" s="20"/>
      <c r="R23" s="20"/>
      <c r="S23" s="20"/>
      <c r="T23" s="20"/>
      <c r="U23" s="20"/>
    </row>
    <row r="24" spans="2:25" s="31" customFormat="1" ht="25" customHeight="1" x14ac:dyDescent="0.3">
      <c r="B24" s="20"/>
      <c r="C24" s="22">
        <v>6</v>
      </c>
      <c r="D24" s="20" t="s">
        <v>33</v>
      </c>
      <c r="E24" s="20"/>
      <c r="F24" s="20"/>
      <c r="G24" s="20"/>
      <c r="H24" s="20"/>
      <c r="I24" s="20"/>
      <c r="J24" s="20"/>
      <c r="K24" s="20"/>
      <c r="L24" s="20"/>
      <c r="M24" s="20"/>
      <c r="N24" s="20"/>
      <c r="O24" s="20"/>
      <c r="P24" s="20"/>
      <c r="Q24" s="20"/>
      <c r="R24" s="20"/>
      <c r="S24" s="20"/>
      <c r="T24" s="20"/>
      <c r="U24" s="20"/>
    </row>
    <row r="25" spans="2:25" s="31" customFormat="1" ht="25" customHeight="1" x14ac:dyDescent="0.3">
      <c r="B25" s="21"/>
      <c r="C25" s="22">
        <v>7</v>
      </c>
      <c r="D25" s="20" t="s">
        <v>30</v>
      </c>
      <c r="E25" s="20"/>
      <c r="F25" s="20"/>
      <c r="G25" s="20"/>
      <c r="H25" s="20"/>
      <c r="I25" s="20"/>
      <c r="J25" s="20"/>
      <c r="K25" s="20"/>
      <c r="L25" s="20"/>
      <c r="M25" s="20"/>
      <c r="N25" s="20"/>
      <c r="O25" s="20"/>
      <c r="P25" s="20"/>
      <c r="Q25" s="20"/>
      <c r="R25" s="20"/>
      <c r="S25" s="20"/>
      <c r="T25" s="20"/>
      <c r="U25" s="20"/>
      <c r="V25"/>
      <c r="W25"/>
      <c r="X25"/>
      <c r="Y25"/>
    </row>
    <row r="26" spans="2:25" s="31" customFormat="1" ht="25" customHeight="1" x14ac:dyDescent="0.3">
      <c r="B26" s="20"/>
      <c r="C26" s="22">
        <v>8</v>
      </c>
      <c r="D26" s="20" t="s">
        <v>31</v>
      </c>
      <c r="E26" s="20"/>
      <c r="F26" s="20"/>
      <c r="G26" s="20"/>
      <c r="H26" s="20"/>
      <c r="I26" s="20"/>
      <c r="J26" s="20"/>
      <c r="K26" s="20"/>
      <c r="L26" s="20"/>
      <c r="M26" s="20"/>
      <c r="N26" s="20"/>
      <c r="O26" s="20"/>
      <c r="P26" s="20"/>
      <c r="Q26" s="20"/>
      <c r="R26" s="20"/>
      <c r="S26" s="20"/>
      <c r="T26" s="20"/>
      <c r="U26" s="20"/>
    </row>
    <row r="27" spans="2:25" ht="13" customHeight="1" x14ac:dyDescent="0.3">
      <c r="B27" s="19"/>
      <c r="C27" s="29"/>
      <c r="D27" s="19"/>
      <c r="E27" s="20"/>
      <c r="F27" s="20"/>
      <c r="G27" s="20"/>
      <c r="H27" s="20"/>
      <c r="I27" s="29"/>
      <c r="J27" s="29"/>
      <c r="K27" s="29"/>
      <c r="L27" s="29"/>
      <c r="M27" s="29"/>
      <c r="N27" s="29"/>
      <c r="O27" s="29"/>
      <c r="P27" s="29"/>
      <c r="Q27" s="29"/>
      <c r="R27" s="29"/>
      <c r="S27" s="29"/>
      <c r="T27" s="29"/>
      <c r="U27" s="19"/>
    </row>
    <row r="28" spans="2:25" ht="25" customHeight="1" x14ac:dyDescent="0.3">
      <c r="B28" s="19"/>
      <c r="C28" s="30" t="s">
        <v>9</v>
      </c>
      <c r="D28" s="24" t="s">
        <v>51</v>
      </c>
      <c r="E28" s="20"/>
      <c r="F28" s="20"/>
      <c r="G28" s="20"/>
      <c r="H28" s="20"/>
      <c r="I28" s="29"/>
      <c r="J28" s="29"/>
      <c r="K28" s="29"/>
      <c r="L28" s="29"/>
      <c r="M28" s="29"/>
      <c r="N28" s="29"/>
      <c r="O28" s="29"/>
      <c r="P28" s="29"/>
      <c r="Q28" s="29"/>
      <c r="R28" s="29"/>
      <c r="S28" s="29"/>
      <c r="T28" s="29"/>
      <c r="U28" s="19"/>
    </row>
    <row r="29" spans="2:25" ht="25" customHeight="1" x14ac:dyDescent="0.3">
      <c r="B29" s="19"/>
      <c r="C29" s="30" t="s">
        <v>9</v>
      </c>
      <c r="D29" s="24" t="s">
        <v>52</v>
      </c>
      <c r="E29" s="20"/>
      <c r="F29" s="20"/>
      <c r="G29" s="20"/>
      <c r="H29" s="20"/>
      <c r="I29" s="19"/>
      <c r="J29" s="19"/>
      <c r="K29" s="19"/>
      <c r="L29" s="19"/>
      <c r="M29" s="19"/>
      <c r="N29" s="19"/>
      <c r="O29" s="19"/>
      <c r="P29" s="19"/>
      <c r="Q29" s="19"/>
      <c r="R29" s="19"/>
      <c r="S29" s="19"/>
      <c r="T29" s="19"/>
      <c r="U29" s="19"/>
    </row>
    <row r="30" spans="2:25" ht="25" customHeight="1" x14ac:dyDescent="0.3">
      <c r="B30" s="82" t="s">
        <v>48</v>
      </c>
      <c r="C30" s="89"/>
      <c r="D30" s="89"/>
      <c r="E30" s="89"/>
      <c r="F30" s="89"/>
      <c r="G30" s="89"/>
      <c r="H30" s="89"/>
      <c r="I30" s="89"/>
      <c r="J30" s="89"/>
      <c r="K30" s="89"/>
      <c r="L30" s="89"/>
      <c r="M30" s="89"/>
      <c r="N30" s="89"/>
      <c r="O30" s="89"/>
      <c r="P30" s="89"/>
      <c r="Q30" s="89"/>
      <c r="R30" s="89"/>
      <c r="S30" s="89"/>
      <c r="T30" s="89"/>
      <c r="U30" s="89"/>
    </row>
    <row r="31" spans="2:25" ht="25" customHeight="1" x14ac:dyDescent="0.3">
      <c r="B31" s="89"/>
      <c r="C31" s="89"/>
      <c r="D31" s="89"/>
      <c r="E31" s="89"/>
      <c r="F31" s="89"/>
      <c r="G31" s="89"/>
      <c r="H31" s="89"/>
      <c r="I31" s="89"/>
      <c r="J31" s="89"/>
      <c r="K31" s="89"/>
      <c r="L31" s="89"/>
      <c r="M31" s="89"/>
      <c r="N31" s="89"/>
      <c r="O31" s="89"/>
      <c r="P31" s="89"/>
      <c r="Q31" s="89"/>
      <c r="R31" s="89"/>
      <c r="S31" s="89"/>
      <c r="T31" s="89"/>
      <c r="U31" s="89"/>
    </row>
    <row r="32" spans="2:25" ht="25" customHeight="1" x14ac:dyDescent="0.3">
      <c r="B32" s="82" t="s">
        <v>20</v>
      </c>
      <c r="C32" s="83"/>
      <c r="D32" s="83"/>
      <c r="E32" s="83"/>
      <c r="F32" s="83"/>
      <c r="G32" s="83"/>
      <c r="H32" s="83"/>
      <c r="I32" s="83"/>
      <c r="J32" s="83"/>
      <c r="K32" s="83"/>
      <c r="L32" s="19"/>
      <c r="M32" s="84" t="s">
        <v>8</v>
      </c>
      <c r="N32" s="85"/>
      <c r="O32" s="85"/>
      <c r="P32" s="19"/>
      <c r="Q32" s="19"/>
      <c r="R32" s="19"/>
      <c r="S32" s="19"/>
      <c r="T32" s="19"/>
      <c r="U32" s="19"/>
    </row>
    <row r="33" spans="2:21" x14ac:dyDescent="0.3">
      <c r="B33" s="83"/>
      <c r="C33" s="83"/>
      <c r="D33" s="83"/>
      <c r="E33" s="83"/>
      <c r="F33" s="83"/>
      <c r="G33" s="83"/>
      <c r="H33" s="83"/>
      <c r="I33" s="83"/>
      <c r="J33" s="83"/>
      <c r="K33" s="83"/>
      <c r="L33" s="19"/>
      <c r="M33" s="85"/>
      <c r="N33" s="85"/>
      <c r="O33" s="85"/>
      <c r="P33" s="19"/>
      <c r="Q33" s="19"/>
      <c r="R33" s="19"/>
      <c r="S33" s="19"/>
      <c r="T33" s="19"/>
      <c r="U33" s="81" t="s">
        <v>63</v>
      </c>
    </row>
  </sheetData>
  <sheetProtection algorithmName="SHA-512" hashValue="NxeufhpFHKVBueB0ZyaP+z1ipT6y+Db4I9Rq62stVSRwanmxStFkP8Cg9zRhx+CkfqTnUQV930nEwdqvhEsJJQ==" saltValue="uSfx6eF8PuGYXMZSt1vwMQ==" spinCount="100000" sheet="1" objects="1" scenarios="1" selectLockedCells="1" selectUnlockedCells="1"/>
  <mergeCells count="8">
    <mergeCell ref="B32:K33"/>
    <mergeCell ref="M32:O33"/>
    <mergeCell ref="B1:U2"/>
    <mergeCell ref="B4:U4"/>
    <mergeCell ref="B30:U31"/>
    <mergeCell ref="D13:U14"/>
    <mergeCell ref="B16:U16"/>
    <mergeCell ref="D11:U11"/>
  </mergeCells>
  <hyperlinks>
    <hyperlink ref="M32" r:id="rId1" xr:uid="{00000000-0004-0000-0000-000000000000}"/>
  </hyperlinks>
  <pageMargins left="0.23622047244094491" right="0.23622047244094491" top="0.35433070866141736" bottom="0.35433070866141736" header="0.11811023622047245" footer="0.11811023622047245"/>
  <pageSetup paperSize="9" scale="68" orientation="landscap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79998168889431442"/>
    <pageSetUpPr fitToPage="1"/>
  </sheetPr>
  <dimension ref="B1:X44"/>
  <sheetViews>
    <sheetView showGridLines="0" tabSelected="1" zoomScaleNormal="100" workbookViewId="0">
      <selection activeCell="I14" sqref="I14"/>
    </sheetView>
  </sheetViews>
  <sheetFormatPr defaultRowHeight="14" x14ac:dyDescent="0.3"/>
  <cols>
    <col min="2" max="2" width="76.75" customWidth="1"/>
    <col min="3" max="3" width="17.5" customWidth="1"/>
    <col min="4" max="4" width="17.83203125" customWidth="1"/>
    <col min="5" max="5" width="8.75" hidden="1" customWidth="1"/>
    <col min="6" max="8" width="20.58203125" customWidth="1"/>
    <col min="9" max="9" width="20.33203125" customWidth="1"/>
    <col min="10" max="10" width="21.5" customWidth="1"/>
    <col min="11" max="11" width="9" style="6"/>
  </cols>
  <sheetData>
    <row r="1" spans="2:11" ht="39.75" customHeight="1" x14ac:dyDescent="0.3">
      <c r="B1" s="62" t="s">
        <v>2</v>
      </c>
      <c r="C1" s="62"/>
      <c r="D1" s="62"/>
      <c r="E1" s="62"/>
      <c r="F1" s="62"/>
      <c r="G1" s="62"/>
    </row>
    <row r="2" spans="2:11" ht="32.5" x14ac:dyDescent="0.3">
      <c r="B2" s="80" t="s">
        <v>37</v>
      </c>
      <c r="C2" s="62"/>
      <c r="D2" s="62"/>
      <c r="E2" s="62"/>
      <c r="F2" s="62"/>
      <c r="G2" s="62"/>
      <c r="H2" s="17"/>
      <c r="I2" s="17"/>
      <c r="J2" s="17"/>
    </row>
    <row r="3" spans="2:11" ht="37.75" customHeight="1" x14ac:dyDescent="0.3">
      <c r="B3" s="98" t="s">
        <v>29</v>
      </c>
      <c r="C3" s="99"/>
      <c r="D3" s="99"/>
      <c r="E3" s="99"/>
      <c r="F3" s="99"/>
      <c r="G3" s="99"/>
      <c r="H3" s="99"/>
      <c r="I3" s="99"/>
      <c r="J3" s="63"/>
      <c r="K3" s="61"/>
    </row>
    <row r="4" spans="2:11" ht="15" customHeight="1" x14ac:dyDescent="0.3">
      <c r="B4" s="32" t="s">
        <v>34</v>
      </c>
      <c r="C4" s="35"/>
      <c r="D4" s="77"/>
      <c r="E4" s="35"/>
      <c r="F4" s="35"/>
      <c r="G4" s="35"/>
      <c r="H4" s="35"/>
      <c r="I4" s="35"/>
      <c r="J4" s="18"/>
    </row>
    <row r="5" spans="2:11" ht="15" customHeight="1" x14ac:dyDescent="0.3">
      <c r="B5" s="32"/>
      <c r="C5" s="18"/>
      <c r="D5" s="18"/>
      <c r="E5" s="18"/>
      <c r="F5" s="18"/>
      <c r="G5" s="18"/>
      <c r="H5" s="18"/>
      <c r="I5" s="18"/>
      <c r="J5" s="18"/>
    </row>
    <row r="6" spans="2:11" ht="15" customHeight="1" x14ac:dyDescent="0.3">
      <c r="B6" s="73" t="s">
        <v>54</v>
      </c>
    </row>
    <row r="7" spans="2:11" s="33" customFormat="1" ht="15" customHeight="1" x14ac:dyDescent="0.3">
      <c r="K7" s="34"/>
    </row>
    <row r="8" spans="2:11" ht="24.75" customHeight="1" x14ac:dyDescent="0.3">
      <c r="G8" s="39" t="s">
        <v>28</v>
      </c>
      <c r="H8" s="94"/>
      <c r="I8" s="95"/>
      <c r="J8" s="8"/>
      <c r="K8"/>
    </row>
    <row r="9" spans="2:11" x14ac:dyDescent="0.3">
      <c r="G9" s="25"/>
      <c r="H9" s="25"/>
      <c r="I9" s="25"/>
      <c r="J9" s="9"/>
      <c r="K9"/>
    </row>
    <row r="10" spans="2:11" ht="25" customHeight="1" x14ac:dyDescent="0.3">
      <c r="C10" s="1"/>
      <c r="G10" s="25"/>
      <c r="H10" s="26" t="s">
        <v>26</v>
      </c>
      <c r="I10" s="72"/>
      <c r="J10" s="9"/>
      <c r="K10"/>
    </row>
    <row r="11" spans="2:11" ht="15" customHeight="1" x14ac:dyDescent="0.3">
      <c r="B11" s="36"/>
      <c r="G11" s="25"/>
      <c r="H11" s="4"/>
      <c r="I11" s="11"/>
      <c r="J11" s="9"/>
      <c r="K11"/>
    </row>
    <row r="12" spans="2:11" ht="25" customHeight="1" x14ac:dyDescent="0.3">
      <c r="G12" s="25"/>
      <c r="H12" s="41" t="s">
        <v>35</v>
      </c>
      <c r="I12" s="72"/>
      <c r="K12"/>
    </row>
    <row r="13" spans="2:11" ht="15" customHeight="1" x14ac:dyDescent="0.3">
      <c r="G13" s="25"/>
      <c r="H13" s="40"/>
      <c r="I13" s="25"/>
      <c r="K13"/>
    </row>
    <row r="14" spans="2:11" ht="25" customHeight="1" x14ac:dyDescent="0.3">
      <c r="G14" s="25"/>
      <c r="H14" s="41" t="s">
        <v>36</v>
      </c>
      <c r="I14" s="72"/>
      <c r="K14"/>
    </row>
    <row r="15" spans="2:11" s="33" customFormat="1" ht="14.15" customHeight="1" x14ac:dyDescent="0.3">
      <c r="H15" s="41"/>
    </row>
    <row r="16" spans="2:11" s="45" customFormat="1" ht="25" customHeight="1" x14ac:dyDescent="0.3">
      <c r="H16" s="46" t="s">
        <v>64</v>
      </c>
      <c r="I16" s="54"/>
    </row>
    <row r="17" spans="2:24" s="45" customFormat="1" ht="15" customHeight="1" x14ac:dyDescent="0.3"/>
    <row r="18" spans="2:24" ht="24.75" customHeight="1" x14ac:dyDescent="0.3">
      <c r="B18" s="1" t="s">
        <v>46</v>
      </c>
      <c r="C18" s="1" t="s">
        <v>12</v>
      </c>
      <c r="D18" s="1" t="s">
        <v>13</v>
      </c>
      <c r="H18" s="60" t="s">
        <v>42</v>
      </c>
      <c r="I18" s="69" t="str">
        <f>IF(ISBLANK(I16),"",I16+1)</f>
        <v/>
      </c>
      <c r="K18"/>
    </row>
    <row r="19" spans="2:24" s="2" customFormat="1" ht="62.25" customHeight="1" x14ac:dyDescent="0.3">
      <c r="B19" s="38" t="s">
        <v>32</v>
      </c>
      <c r="C19" s="14" t="s">
        <v>0</v>
      </c>
      <c r="D19" s="14" t="s">
        <v>5</v>
      </c>
      <c r="E19" s="12"/>
      <c r="F19" s="65" t="s">
        <v>22</v>
      </c>
      <c r="G19" s="65" t="s">
        <v>21</v>
      </c>
      <c r="H19" s="65" t="s">
        <v>23</v>
      </c>
      <c r="I19" s="66" t="s">
        <v>6</v>
      </c>
      <c r="K19"/>
      <c r="P19"/>
      <c r="Q19"/>
      <c r="R19"/>
      <c r="S19"/>
      <c r="T19"/>
      <c r="U19"/>
      <c r="V19"/>
      <c r="W19"/>
      <c r="X19"/>
    </row>
    <row r="20" spans="2:24" ht="25" customHeight="1" x14ac:dyDescent="0.3">
      <c r="B20" s="75"/>
      <c r="C20" s="42"/>
      <c r="D20" s="43"/>
      <c r="E20" s="28">
        <f t="shared" ref="E20:E29" si="0">+C20*D20</f>
        <v>0</v>
      </c>
      <c r="F20" s="57" t="str">
        <f t="shared" ref="F20:F29" si="1">IFERROR(IF(D20&gt;0,$H$31," ")," ")</f>
        <v xml:space="preserve"> </v>
      </c>
      <c r="G20" s="52" t="str">
        <f t="shared" ref="G20:G28" si="2">IFERROR(IF(F20&gt;0,H20-F20," ")," ")</f>
        <v xml:space="preserve"> </v>
      </c>
      <c r="H20" s="57" t="str">
        <f>IFERROR(IF(D20&gt;0,I20/C20," ")," ")</f>
        <v xml:space="preserve"> </v>
      </c>
      <c r="I20" s="55" t="str">
        <f t="shared" ref="I20:I30" si="3">IFERROR(($H$31*D20)*C20," ")</f>
        <v xml:space="preserve"> </v>
      </c>
      <c r="K20"/>
    </row>
    <row r="21" spans="2:24" ht="25" customHeight="1" x14ac:dyDescent="0.3">
      <c r="B21" s="75"/>
      <c r="C21" s="42"/>
      <c r="D21" s="43"/>
      <c r="E21" s="13">
        <f t="shared" si="0"/>
        <v>0</v>
      </c>
      <c r="F21" s="52" t="str">
        <f t="shared" si="1"/>
        <v xml:space="preserve"> </v>
      </c>
      <c r="G21" s="52" t="str">
        <f t="shared" si="2"/>
        <v xml:space="preserve"> </v>
      </c>
      <c r="H21" s="57" t="str">
        <f t="shared" ref="H21:H29" si="4">IFERROR(IF(D21&gt;0,I21/C21," ")," ")</f>
        <v xml:space="preserve"> </v>
      </c>
      <c r="I21" s="55" t="str">
        <f t="shared" si="3"/>
        <v xml:space="preserve"> </v>
      </c>
      <c r="K21"/>
    </row>
    <row r="22" spans="2:24" ht="25" customHeight="1" x14ac:dyDescent="0.3">
      <c r="B22" s="75"/>
      <c r="C22" s="42"/>
      <c r="D22" s="43"/>
      <c r="E22" s="13">
        <f t="shared" si="0"/>
        <v>0</v>
      </c>
      <c r="F22" s="52" t="str">
        <f t="shared" si="1"/>
        <v xml:space="preserve"> </v>
      </c>
      <c r="G22" s="52" t="str">
        <f t="shared" si="2"/>
        <v xml:space="preserve"> </v>
      </c>
      <c r="H22" s="52" t="str">
        <f t="shared" si="4"/>
        <v xml:space="preserve"> </v>
      </c>
      <c r="I22" s="55" t="str">
        <f t="shared" si="3"/>
        <v xml:space="preserve"> </v>
      </c>
      <c r="K22"/>
    </row>
    <row r="23" spans="2:24" ht="25" customHeight="1" x14ac:dyDescent="0.3">
      <c r="B23" s="75"/>
      <c r="C23" s="42"/>
      <c r="D23" s="43"/>
      <c r="E23" s="13">
        <f t="shared" si="0"/>
        <v>0</v>
      </c>
      <c r="F23" s="52" t="str">
        <f t="shared" si="1"/>
        <v xml:space="preserve"> </v>
      </c>
      <c r="G23" s="52" t="str">
        <f t="shared" si="2"/>
        <v xml:space="preserve"> </v>
      </c>
      <c r="H23" s="52" t="str">
        <f t="shared" si="4"/>
        <v xml:space="preserve"> </v>
      </c>
      <c r="I23" s="55" t="str">
        <f t="shared" si="3"/>
        <v xml:space="preserve"> </v>
      </c>
      <c r="K23"/>
    </row>
    <row r="24" spans="2:24" ht="25" customHeight="1" x14ac:dyDescent="0.3">
      <c r="B24" s="75"/>
      <c r="C24" s="42"/>
      <c r="D24" s="43"/>
      <c r="E24" s="13">
        <f t="shared" si="0"/>
        <v>0</v>
      </c>
      <c r="F24" s="52" t="str">
        <f t="shared" si="1"/>
        <v xml:space="preserve"> </v>
      </c>
      <c r="G24" s="52" t="str">
        <f t="shared" si="2"/>
        <v xml:space="preserve"> </v>
      </c>
      <c r="H24" s="52" t="str">
        <f t="shared" si="4"/>
        <v xml:space="preserve"> </v>
      </c>
      <c r="I24" s="55" t="str">
        <f t="shared" si="3"/>
        <v xml:space="preserve"> </v>
      </c>
      <c r="K24"/>
    </row>
    <row r="25" spans="2:24" ht="25" customHeight="1" x14ac:dyDescent="0.3">
      <c r="B25" s="75"/>
      <c r="C25" s="42"/>
      <c r="D25" s="43"/>
      <c r="E25" s="13">
        <f t="shared" si="0"/>
        <v>0</v>
      </c>
      <c r="F25" s="52" t="str">
        <f t="shared" si="1"/>
        <v xml:space="preserve"> </v>
      </c>
      <c r="G25" s="52" t="str">
        <f t="shared" si="2"/>
        <v xml:space="preserve"> </v>
      </c>
      <c r="H25" s="52" t="str">
        <f t="shared" si="4"/>
        <v xml:space="preserve"> </v>
      </c>
      <c r="I25" s="55" t="str">
        <f t="shared" si="3"/>
        <v xml:space="preserve"> </v>
      </c>
      <c r="K25"/>
    </row>
    <row r="26" spans="2:24" ht="25" customHeight="1" x14ac:dyDescent="0.3">
      <c r="B26" s="75"/>
      <c r="C26" s="42"/>
      <c r="D26" s="43"/>
      <c r="E26" s="13">
        <f t="shared" si="0"/>
        <v>0</v>
      </c>
      <c r="F26" s="52" t="str">
        <f t="shared" si="1"/>
        <v xml:space="preserve"> </v>
      </c>
      <c r="G26" s="52" t="str">
        <f t="shared" si="2"/>
        <v xml:space="preserve"> </v>
      </c>
      <c r="H26" s="52" t="str">
        <f t="shared" si="4"/>
        <v xml:space="preserve"> </v>
      </c>
      <c r="I26" s="55" t="str">
        <f t="shared" si="3"/>
        <v xml:space="preserve"> </v>
      </c>
      <c r="K26"/>
    </row>
    <row r="27" spans="2:24" ht="25" customHeight="1" x14ac:dyDescent="0.3">
      <c r="B27" s="75"/>
      <c r="C27" s="42"/>
      <c r="D27" s="43"/>
      <c r="E27" s="13">
        <f t="shared" si="0"/>
        <v>0</v>
      </c>
      <c r="F27" s="52" t="str">
        <f t="shared" si="1"/>
        <v xml:space="preserve"> </v>
      </c>
      <c r="G27" s="52" t="str">
        <f t="shared" si="2"/>
        <v xml:space="preserve"> </v>
      </c>
      <c r="H27" s="52" t="str">
        <f t="shared" si="4"/>
        <v xml:space="preserve"> </v>
      </c>
      <c r="I27" s="55" t="str">
        <f t="shared" si="3"/>
        <v xml:space="preserve"> </v>
      </c>
      <c r="K27"/>
    </row>
    <row r="28" spans="2:24" ht="25" customHeight="1" x14ac:dyDescent="0.3">
      <c r="B28" s="75"/>
      <c r="C28" s="42"/>
      <c r="D28" s="43"/>
      <c r="E28" s="13">
        <f t="shared" si="0"/>
        <v>0</v>
      </c>
      <c r="F28" s="52" t="str">
        <f t="shared" si="1"/>
        <v xml:space="preserve"> </v>
      </c>
      <c r="G28" s="52" t="str">
        <f t="shared" si="2"/>
        <v xml:space="preserve"> </v>
      </c>
      <c r="H28" s="52" t="str">
        <f t="shared" si="4"/>
        <v xml:space="preserve"> </v>
      </c>
      <c r="I28" s="55" t="str">
        <f t="shared" si="3"/>
        <v xml:space="preserve"> </v>
      </c>
      <c r="K28"/>
    </row>
    <row r="29" spans="2:24" ht="25" customHeight="1" x14ac:dyDescent="0.3">
      <c r="B29" s="75"/>
      <c r="C29" s="42"/>
      <c r="D29" s="43"/>
      <c r="E29" s="13">
        <f t="shared" si="0"/>
        <v>0</v>
      </c>
      <c r="F29" s="52" t="str">
        <f t="shared" si="1"/>
        <v xml:space="preserve"> </v>
      </c>
      <c r="G29" s="57" t="str">
        <f>IFERROR(IF(F29&gt;0,H29-F29," ")," ")</f>
        <v xml:space="preserve"> </v>
      </c>
      <c r="H29" s="52" t="str">
        <f t="shared" si="4"/>
        <v xml:space="preserve"> </v>
      </c>
      <c r="I29" s="55" t="str">
        <f t="shared" si="3"/>
        <v xml:space="preserve"> </v>
      </c>
      <c r="K29"/>
    </row>
    <row r="30" spans="2:24" ht="63.75" customHeight="1" x14ac:dyDescent="0.3">
      <c r="B30" s="50"/>
      <c r="C30" s="47">
        <v>0</v>
      </c>
      <c r="D30" s="51"/>
      <c r="E30" s="13"/>
      <c r="F30" s="59" t="s">
        <v>24</v>
      </c>
      <c r="G30" s="59" t="s">
        <v>21</v>
      </c>
      <c r="H30" s="59" t="s">
        <v>22</v>
      </c>
      <c r="I30" s="55" t="str">
        <f t="shared" si="3"/>
        <v xml:space="preserve"> </v>
      </c>
      <c r="K30"/>
    </row>
    <row r="31" spans="2:24" ht="25" customHeight="1" x14ac:dyDescent="0.3">
      <c r="B31" s="49" t="s">
        <v>47</v>
      </c>
      <c r="C31" s="56" t="str">
        <f>IF(ISBLANK($I$10),"",I10-(SUM(C20:C30)))</f>
        <v/>
      </c>
      <c r="D31" s="58" t="str">
        <f>IF(ISBLANK($I$10),"",1)</f>
        <v/>
      </c>
      <c r="E31" s="57" t="str">
        <f>IFERROR(IF(I10&gt;0,C31*D31," ")," ")</f>
        <v xml:space="preserve"> </v>
      </c>
      <c r="F31" s="52" t="str">
        <f>IF(ISBLANK($I$14),"",I14)</f>
        <v/>
      </c>
      <c r="G31" s="52" t="str">
        <f>IFERROR(IF(ISBLANK($C$20),"",H31-F31),"")</f>
        <v/>
      </c>
      <c r="H31" s="57" t="str">
        <f>IF(ISBLANK($C$20),"",I12/(SUM($E$20:$E$31)))</f>
        <v/>
      </c>
      <c r="I31" s="57" t="str">
        <f>IFERROR(IF(H31&gt;0,(H31*D31)*C31,""),"")</f>
        <v/>
      </c>
      <c r="K31"/>
    </row>
    <row r="32" spans="2:24" ht="15" customHeight="1" x14ac:dyDescent="0.3">
      <c r="B32" s="7"/>
      <c r="D32" s="5"/>
      <c r="E32" s="71"/>
      <c r="F32" s="3"/>
      <c r="G32" s="70"/>
      <c r="H32" s="15" t="str">
        <f>IF(H31&lt;I14,"ERROR - councillor base remuneration cannot be less than the councillor MINIMUM base remuneration"," ")</f>
        <v xml:space="preserve"> </v>
      </c>
      <c r="I32" s="10"/>
      <c r="K32"/>
    </row>
    <row r="33" spans="2:11" ht="25" customHeight="1" x14ac:dyDescent="0.3">
      <c r="C33" s="67" t="str">
        <f>IFERROR(IF(C31&lt;0,"ERROR - you cannot have more members per position than the number of elected members"," "),"")</f>
        <v xml:space="preserve"> </v>
      </c>
      <c r="H33" s="44" t="s">
        <v>7</v>
      </c>
      <c r="I33" s="53" t="str">
        <f>IF(ISBLANK(C20),"",IFERROR(IF(I31&lt;0,SUM(I20:I30)-I31,SUM(I20:I31)),""))</f>
        <v/>
      </c>
      <c r="K33"/>
    </row>
    <row r="34" spans="2:11" ht="15" customHeight="1" x14ac:dyDescent="0.3">
      <c r="G34" s="16"/>
      <c r="I34" s="67" t="str">
        <f>IF(ISBLANK(C20),"",IFERROR(IF(I33&lt;&gt;I12,"ERROR - grand total must equal councillor remuneration pool"," "),""))</f>
        <v/>
      </c>
      <c r="K34"/>
    </row>
    <row r="35" spans="2:11" ht="25" customHeight="1" x14ac:dyDescent="0.3">
      <c r="B35" s="27" t="s">
        <v>53</v>
      </c>
      <c r="H35" s="44" t="s">
        <v>4</v>
      </c>
      <c r="I35" s="48" t="str">
        <f>IF(ISBLANK(C20),"",I12-I33)</f>
        <v/>
      </c>
      <c r="K35"/>
    </row>
    <row r="36" spans="2:11" x14ac:dyDescent="0.3">
      <c r="K36"/>
    </row>
    <row r="37" spans="2:11" x14ac:dyDescent="0.3">
      <c r="K37"/>
    </row>
    <row r="38" spans="2:11" x14ac:dyDescent="0.3">
      <c r="B38" s="96" t="s">
        <v>14</v>
      </c>
      <c r="C38" s="96"/>
      <c r="D38" s="96"/>
      <c r="E38" s="96"/>
      <c r="F38" s="96"/>
      <c r="G38" s="96"/>
      <c r="H38" s="97"/>
      <c r="I38" s="97"/>
    </row>
    <row r="39" spans="2:11" x14ac:dyDescent="0.3">
      <c r="B39" s="96"/>
      <c r="C39" s="96"/>
      <c r="D39" s="96"/>
      <c r="E39" s="96"/>
      <c r="F39" s="96"/>
      <c r="G39" s="96"/>
      <c r="H39" s="97"/>
      <c r="I39" s="97"/>
    </row>
    <row r="40" spans="2:11" x14ac:dyDescent="0.3">
      <c r="B40" s="96"/>
      <c r="C40" s="96"/>
      <c r="D40" s="96"/>
      <c r="E40" s="96"/>
      <c r="F40" s="96"/>
      <c r="G40" s="96"/>
      <c r="H40" s="97"/>
      <c r="I40" s="97"/>
    </row>
    <row r="42" spans="2:11" ht="14.5" customHeight="1" x14ac:dyDescent="0.3">
      <c r="B42" s="102" t="s">
        <v>15</v>
      </c>
      <c r="C42" s="101"/>
      <c r="D42" s="100" t="s">
        <v>16</v>
      </c>
      <c r="E42" s="101"/>
      <c r="F42" s="101"/>
      <c r="I42" s="103" t="s">
        <v>63</v>
      </c>
    </row>
    <row r="43" spans="2:11" x14ac:dyDescent="0.3">
      <c r="B43" s="101"/>
      <c r="C43" s="101"/>
      <c r="D43" s="101"/>
      <c r="E43" s="101"/>
      <c r="F43" s="101"/>
      <c r="I43" s="93"/>
    </row>
    <row r="44" spans="2:11" x14ac:dyDescent="0.3">
      <c r="B44" s="76"/>
      <c r="C44" s="76"/>
    </row>
  </sheetData>
  <sheetProtection algorithmName="SHA-512" hashValue="wJA7n7Tlp2WXpN4Av/N184prxgQlkL/9A/CHckHqSWPZ1QEhvBr4JrKupkWV10tXyK1dKh+J2CNYeJYlVgEFng==" saltValue="pVz9uMOXqg1TRgUwze+cKA==" spinCount="100000" sheet="1" objects="1" scenarios="1" selectLockedCells="1"/>
  <dataConsolidate/>
  <mergeCells count="6">
    <mergeCell ref="H8:I8"/>
    <mergeCell ref="B38:I40"/>
    <mergeCell ref="B3:I3"/>
    <mergeCell ref="D42:F43"/>
    <mergeCell ref="B42:C43"/>
    <mergeCell ref="I42:I43"/>
  </mergeCells>
  <conditionalFormatting sqref="C31">
    <cfRule type="cellIs" priority="2" operator="lessThan">
      <formula>0</formula>
    </cfRule>
    <cfRule type="expression" dxfId="23" priority="26">
      <formula>$C$31&lt;0</formula>
    </cfRule>
  </conditionalFormatting>
  <conditionalFormatting sqref="E31:F31">
    <cfRule type="cellIs" dxfId="22" priority="7" operator="lessThan">
      <formula>$I$14</formula>
    </cfRule>
  </conditionalFormatting>
  <conditionalFormatting sqref="F20:F29">
    <cfRule type="cellIs" dxfId="21" priority="17" operator="lessThan">
      <formula>$I$14</formula>
    </cfRule>
  </conditionalFormatting>
  <conditionalFormatting sqref="G31">
    <cfRule type="cellIs" dxfId="20" priority="20" operator="lessThan">
      <formula>0</formula>
    </cfRule>
  </conditionalFormatting>
  <conditionalFormatting sqref="H31">
    <cfRule type="cellIs" dxfId="19" priority="21" operator="lessThan">
      <formula>$I$14</formula>
    </cfRule>
  </conditionalFormatting>
  <conditionalFormatting sqref="I31">
    <cfRule type="expression" dxfId="18" priority="25">
      <formula>$C$31&lt;0</formula>
    </cfRule>
  </conditionalFormatting>
  <conditionalFormatting sqref="I33">
    <cfRule type="containsBlanks" dxfId="17" priority="1">
      <formula>LEN(TRIM(I33))=0</formula>
    </cfRule>
    <cfRule type="cellIs" dxfId="16" priority="6" operator="equal">
      <formula>0</formula>
    </cfRule>
    <cfRule type="expression" dxfId="15" priority="29">
      <formula>$I$35&lt;&gt;0</formula>
    </cfRule>
  </conditionalFormatting>
  <conditionalFormatting sqref="I35">
    <cfRule type="containsBlanks" dxfId="14" priority="3">
      <formula>LEN(TRIM(I35))=0</formula>
    </cfRule>
    <cfRule type="containsBlanks" dxfId="13" priority="4">
      <formula>LEN(TRIM(I35))=0</formula>
    </cfRule>
    <cfRule type="cellIs" dxfId="12" priority="19" operator="notEqual">
      <formula>0</formula>
    </cfRule>
  </conditionalFormatting>
  <dataValidations count="9">
    <dataValidation type="decimal" allowBlank="1" showInputMessage="1" showErrorMessage="1" error="Note a ratio cannot be less than 1 or more than 3 times the base remuneration of a councillor." prompt="Enter a ratio between 1 and 3." sqref="D20:D30" xr:uid="{00000000-0002-0000-0100-000000000000}">
      <formula1>1</formula1>
      <formula2>3</formula2>
    </dataValidation>
    <dataValidation type="whole" allowBlank="1" showInputMessage="1" showErrorMessage="1" prompt="Enter the number of councillors (excluding the mayor or chair)_x000a_" sqref="I10" xr:uid="{00000000-0002-0000-0100-000001000000}">
      <formula1>6</formula1>
      <formula2>29</formula2>
    </dataValidation>
    <dataValidation allowBlank="1" showInputMessage="1" showErrorMessage="1" prompt="Enter your council's remuneration pool.  You can get this figure from the current local government elected members determination." sqref="I12" xr:uid="{00000000-0002-0000-0100-000002000000}"/>
    <dataValidation allowBlank="1" showInputMessage="1" showErrorMessage="1" prompt="Enter the title/name of the position eg: Deputy Mayor" sqref="B30" xr:uid="{00000000-0002-0000-0100-000003000000}"/>
    <dataValidation type="whole" allowBlank="1" showInputMessage="1" showErrorMessage="1" error="The figure entered cannot be less than one or greater than the membership of the local authority. " prompt="Enter the number of councillors per position title." sqref="C20:C29" xr:uid="{00000000-0002-0000-0100-000004000000}">
      <formula1>0</formula1>
      <formula2>$I$10</formula2>
    </dataValidation>
    <dataValidation type="whole" allowBlank="1" showInputMessage="1" showErrorMessage="1" error="The figure entered cannot be less than one or greater than the membership of the local authority. " promptTitle="Number of positions" prompt="Enter the number of councillors per position title." sqref="C30" xr:uid="{00000000-0002-0000-0100-000005000000}">
      <formula1>0</formula1>
      <formula2>$I$10</formula2>
    </dataValidation>
    <dataValidation allowBlank="1" showInputMessage="1" showErrorMessage="1" prompt="Enter the legal name of your local authority._x000a_" sqref="H8:I8" xr:uid="{00000000-0002-0000-0100-000006000000}"/>
    <dataValidation allowBlank="1" showInputMessage="1" showErrorMessage="1" prompt="Enter your councillor's minimum allowable remuneration.  You can get this figure from the current local government elected members determination." sqref="I14:I15" xr:uid="{00000000-0002-0000-0100-000007000000}"/>
    <dataValidation allowBlank="1" showInputMessage="1" showErrorMessage="1" prompt="Enter the title/name of the position with additional reponsibility eg: Deputy Mayor, Chair of Committee." sqref="B20:B29" xr:uid="{00000000-0002-0000-0100-000008000000}"/>
  </dataValidations>
  <hyperlinks>
    <hyperlink ref="D42" r:id="rId1" xr:uid="{00000000-0004-0000-0100-000000000000}"/>
  </hyperlinks>
  <pageMargins left="0.82677165354330717" right="0.23622047244094491" top="0.35433070866141736" bottom="0.15748031496062992" header="0.11811023622047245" footer="0.11811023622047245"/>
  <pageSetup paperSize="9" scale="69" orientation="landscape"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D2BBE1-8232-4E5C-9DE8-D70D452F3057}">
  <sheetPr>
    <tabColor rgb="FFFF0000"/>
    <pageSetUpPr fitToPage="1"/>
  </sheetPr>
  <dimension ref="B1:X44"/>
  <sheetViews>
    <sheetView showGridLines="0" zoomScaleNormal="100" workbookViewId="0">
      <selection activeCell="C5" sqref="C5"/>
    </sheetView>
  </sheetViews>
  <sheetFormatPr defaultColWidth="9" defaultRowHeight="14" x14ac:dyDescent="0.3"/>
  <cols>
    <col min="1" max="1" width="9" style="45"/>
    <col min="2" max="2" width="76.75" style="45" customWidth="1"/>
    <col min="3" max="3" width="17.5" style="45" customWidth="1"/>
    <col min="4" max="4" width="17.83203125" style="45" customWidth="1"/>
    <col min="5" max="5" width="8.75" style="45" hidden="1" customWidth="1"/>
    <col min="6" max="8" width="20.58203125" style="45" customWidth="1"/>
    <col min="9" max="9" width="20.33203125" style="45" customWidth="1"/>
    <col min="10" max="10" width="21.5" style="45" customWidth="1"/>
    <col min="11" max="11" width="9" style="61"/>
    <col min="12" max="16384" width="9" style="45"/>
  </cols>
  <sheetData>
    <row r="1" spans="2:11" ht="39.75" customHeight="1" x14ac:dyDescent="0.3">
      <c r="B1" s="62" t="s">
        <v>2</v>
      </c>
      <c r="C1" s="62"/>
      <c r="D1" s="62"/>
      <c r="E1" s="62"/>
      <c r="F1" s="62"/>
      <c r="G1" s="62"/>
      <c r="H1" s="104" t="s">
        <v>56</v>
      </c>
      <c r="I1" s="104"/>
    </row>
    <row r="2" spans="2:11" ht="32.5" x14ac:dyDescent="0.3">
      <c r="B2" s="80" t="s">
        <v>37</v>
      </c>
      <c r="C2" s="62"/>
      <c r="D2" s="62"/>
      <c r="E2" s="62"/>
      <c r="F2" s="62"/>
      <c r="G2" s="62"/>
      <c r="H2" s="104"/>
      <c r="I2" s="104"/>
      <c r="J2" s="64"/>
    </row>
    <row r="3" spans="2:11" ht="37.75" customHeight="1" x14ac:dyDescent="0.3">
      <c r="B3" s="98" t="s">
        <v>29</v>
      </c>
      <c r="C3" s="99"/>
      <c r="D3" s="99"/>
      <c r="E3" s="99"/>
      <c r="F3" s="99"/>
      <c r="G3" s="99"/>
      <c r="H3" s="99"/>
      <c r="I3" s="99"/>
      <c r="J3" s="74"/>
    </row>
    <row r="4" spans="2:11" ht="15" customHeight="1" x14ac:dyDescent="0.3">
      <c r="B4" s="32" t="s">
        <v>34</v>
      </c>
      <c r="C4" s="78"/>
      <c r="D4" s="77"/>
      <c r="E4" s="78"/>
      <c r="F4" s="78"/>
      <c r="G4" s="78"/>
      <c r="H4" s="78"/>
      <c r="I4" s="78"/>
      <c r="J4" s="78"/>
    </row>
    <row r="5" spans="2:11" ht="15" customHeight="1" x14ac:dyDescent="0.3">
      <c r="B5" s="32"/>
      <c r="C5" s="78"/>
      <c r="D5" s="78"/>
      <c r="E5" s="78"/>
      <c r="F5" s="78"/>
      <c r="G5" s="78"/>
      <c r="H5" s="78"/>
      <c r="I5" s="78"/>
      <c r="J5" s="78"/>
    </row>
    <row r="6" spans="2:11" ht="15" customHeight="1" x14ac:dyDescent="0.3">
      <c r="B6" s="73" t="s">
        <v>54</v>
      </c>
    </row>
    <row r="7" spans="2:11" ht="15" customHeight="1" x14ac:dyDescent="0.3"/>
    <row r="8" spans="2:11" ht="24.75" customHeight="1" x14ac:dyDescent="0.3">
      <c r="G8" s="46" t="s">
        <v>28</v>
      </c>
      <c r="H8" s="94" t="s">
        <v>1</v>
      </c>
      <c r="I8" s="95"/>
      <c r="J8" s="8"/>
      <c r="K8" s="45"/>
    </row>
    <row r="9" spans="2:11" x14ac:dyDescent="0.3">
      <c r="J9" s="9"/>
      <c r="K9" s="45"/>
    </row>
    <row r="10" spans="2:11" ht="25" customHeight="1" x14ac:dyDescent="0.3">
      <c r="C10" s="27"/>
      <c r="H10" s="46" t="s">
        <v>26</v>
      </c>
      <c r="I10" s="72">
        <v>7</v>
      </c>
      <c r="J10" s="9"/>
      <c r="K10" s="45"/>
    </row>
    <row r="11" spans="2:11" ht="15" customHeight="1" x14ac:dyDescent="0.3">
      <c r="B11" s="36"/>
      <c r="H11" s="4"/>
      <c r="I11" s="11"/>
      <c r="J11" s="9"/>
      <c r="K11" s="45"/>
    </row>
    <row r="12" spans="2:11" ht="25" customHeight="1" x14ac:dyDescent="0.3">
      <c r="H12" s="46" t="s">
        <v>35</v>
      </c>
      <c r="I12" s="72">
        <v>300000</v>
      </c>
      <c r="K12" s="45"/>
    </row>
    <row r="13" spans="2:11" ht="15" customHeight="1" x14ac:dyDescent="0.3">
      <c r="H13" s="40"/>
      <c r="K13" s="45"/>
    </row>
    <row r="14" spans="2:11" ht="25" customHeight="1" x14ac:dyDescent="0.3">
      <c r="H14" s="46" t="s">
        <v>36</v>
      </c>
      <c r="I14" s="72">
        <v>32000</v>
      </c>
      <c r="K14" s="45"/>
    </row>
    <row r="15" spans="2:11" ht="14.15" customHeight="1" x14ac:dyDescent="0.3">
      <c r="H15" s="46"/>
      <c r="K15" s="45"/>
    </row>
    <row r="16" spans="2:11" ht="25" customHeight="1" x14ac:dyDescent="0.3">
      <c r="H16" s="46" t="s">
        <v>64</v>
      </c>
      <c r="I16" s="54">
        <v>45216</v>
      </c>
      <c r="K16" s="45"/>
    </row>
    <row r="17" spans="2:24" ht="15" customHeight="1" x14ac:dyDescent="0.3">
      <c r="K17" s="45"/>
    </row>
    <row r="18" spans="2:24" ht="24.75" customHeight="1" x14ac:dyDescent="0.3">
      <c r="B18" s="27" t="s">
        <v>46</v>
      </c>
      <c r="C18" s="27" t="s">
        <v>12</v>
      </c>
      <c r="D18" s="27" t="s">
        <v>13</v>
      </c>
      <c r="H18" s="60" t="s">
        <v>42</v>
      </c>
      <c r="I18" s="69">
        <f>IF(ISBLANK(I16),"",I16+1)</f>
        <v>45217</v>
      </c>
      <c r="K18" s="45"/>
    </row>
    <row r="19" spans="2:24" s="31" customFormat="1" ht="62.25" customHeight="1" x14ac:dyDescent="0.3">
      <c r="B19" s="38" t="s">
        <v>32</v>
      </c>
      <c r="C19" s="14" t="s">
        <v>0</v>
      </c>
      <c r="D19" s="14" t="s">
        <v>5</v>
      </c>
      <c r="E19" s="12"/>
      <c r="F19" s="65" t="s">
        <v>22</v>
      </c>
      <c r="G19" s="65" t="s">
        <v>21</v>
      </c>
      <c r="H19" s="65" t="s">
        <v>23</v>
      </c>
      <c r="I19" s="66" t="s">
        <v>6</v>
      </c>
      <c r="K19" s="45"/>
      <c r="P19" s="45"/>
      <c r="Q19" s="45"/>
      <c r="R19" s="45"/>
      <c r="S19" s="45"/>
      <c r="T19" s="45"/>
      <c r="U19" s="45"/>
      <c r="V19" s="45"/>
      <c r="W19" s="45"/>
      <c r="X19" s="45"/>
    </row>
    <row r="20" spans="2:24" ht="25" customHeight="1" x14ac:dyDescent="0.3">
      <c r="B20" s="75" t="s">
        <v>65</v>
      </c>
      <c r="C20" s="42">
        <v>1</v>
      </c>
      <c r="D20" s="43">
        <v>1.6</v>
      </c>
      <c r="E20" s="28">
        <f t="shared" ref="E20:E29" si="0">+C20*D20</f>
        <v>1.6</v>
      </c>
      <c r="F20" s="57">
        <f t="shared" ref="F20:F29" si="1">IFERROR(IF(D20&gt;0,$H$31," ")," ")</f>
        <v>35294.117647058825</v>
      </c>
      <c r="G20" s="52">
        <f t="shared" ref="G20:G28" si="2">IFERROR(IF(F20&gt;0,H20-F20," ")," ")</f>
        <v>21176.470588235301</v>
      </c>
      <c r="H20" s="57">
        <f>IFERROR(IF(D20&gt;0,I20/C20," ")," ")</f>
        <v>56470.588235294126</v>
      </c>
      <c r="I20" s="55">
        <f t="shared" ref="I20:I30" si="3">IFERROR(($H$31*D20)*C20," ")</f>
        <v>56470.588235294126</v>
      </c>
      <c r="K20" s="45"/>
    </row>
    <row r="21" spans="2:24" ht="25" customHeight="1" x14ac:dyDescent="0.3">
      <c r="B21" s="75" t="s">
        <v>38</v>
      </c>
      <c r="C21" s="42">
        <v>1</v>
      </c>
      <c r="D21" s="43">
        <v>1.3</v>
      </c>
      <c r="E21" s="28">
        <f t="shared" si="0"/>
        <v>1.3</v>
      </c>
      <c r="F21" s="52">
        <f t="shared" si="1"/>
        <v>35294.117647058825</v>
      </c>
      <c r="G21" s="52">
        <f t="shared" si="2"/>
        <v>10588.23529411765</v>
      </c>
      <c r="H21" s="57">
        <f t="shared" ref="H21:H29" si="4">IFERROR(IF(D21&gt;0,I21/C21," ")," ")</f>
        <v>45882.352941176476</v>
      </c>
      <c r="I21" s="55">
        <f t="shared" si="3"/>
        <v>45882.352941176476</v>
      </c>
      <c r="K21" s="45"/>
    </row>
    <row r="22" spans="2:24" ht="25" customHeight="1" x14ac:dyDescent="0.3">
      <c r="B22" s="75" t="s">
        <v>39</v>
      </c>
      <c r="C22" s="42">
        <v>1</v>
      </c>
      <c r="D22" s="43">
        <v>1.3</v>
      </c>
      <c r="E22" s="28">
        <f t="shared" si="0"/>
        <v>1.3</v>
      </c>
      <c r="F22" s="52">
        <f t="shared" si="1"/>
        <v>35294.117647058825</v>
      </c>
      <c r="G22" s="52">
        <f t="shared" si="2"/>
        <v>10588.23529411765</v>
      </c>
      <c r="H22" s="52">
        <f t="shared" si="4"/>
        <v>45882.352941176476</v>
      </c>
      <c r="I22" s="55">
        <f t="shared" si="3"/>
        <v>45882.352941176476</v>
      </c>
      <c r="K22" s="45"/>
    </row>
    <row r="23" spans="2:24" ht="25" customHeight="1" x14ac:dyDescent="0.3">
      <c r="B23" s="75" t="s">
        <v>40</v>
      </c>
      <c r="C23" s="42">
        <v>1</v>
      </c>
      <c r="D23" s="43">
        <v>1.1499999999999999</v>
      </c>
      <c r="E23" s="28">
        <f t="shared" si="0"/>
        <v>1.1499999999999999</v>
      </c>
      <c r="F23" s="52">
        <f t="shared" si="1"/>
        <v>35294.117647058825</v>
      </c>
      <c r="G23" s="52">
        <f t="shared" si="2"/>
        <v>5294.117647058818</v>
      </c>
      <c r="H23" s="52">
        <f t="shared" si="4"/>
        <v>40588.235294117643</v>
      </c>
      <c r="I23" s="55">
        <f t="shared" si="3"/>
        <v>40588.235294117643</v>
      </c>
      <c r="K23" s="45"/>
    </row>
    <row r="24" spans="2:24" ht="25" customHeight="1" x14ac:dyDescent="0.3">
      <c r="B24" s="75" t="s">
        <v>41</v>
      </c>
      <c r="C24" s="42">
        <v>1</v>
      </c>
      <c r="D24" s="43">
        <v>1.1499999999999999</v>
      </c>
      <c r="E24" s="28">
        <f t="shared" si="0"/>
        <v>1.1499999999999999</v>
      </c>
      <c r="F24" s="52">
        <f t="shared" si="1"/>
        <v>35294.117647058825</v>
      </c>
      <c r="G24" s="52">
        <f t="shared" si="2"/>
        <v>5294.117647058818</v>
      </c>
      <c r="H24" s="52">
        <f t="shared" si="4"/>
        <v>40588.235294117643</v>
      </c>
      <c r="I24" s="55">
        <f t="shared" si="3"/>
        <v>40588.235294117643</v>
      </c>
      <c r="K24" s="45"/>
    </row>
    <row r="25" spans="2:24" ht="25" customHeight="1" x14ac:dyDescent="0.3">
      <c r="B25" s="75"/>
      <c r="C25" s="42"/>
      <c r="D25" s="43"/>
      <c r="E25" s="28">
        <f t="shared" si="0"/>
        <v>0</v>
      </c>
      <c r="F25" s="52" t="str">
        <f t="shared" si="1"/>
        <v xml:space="preserve"> </v>
      </c>
      <c r="G25" s="52" t="str">
        <f t="shared" si="2"/>
        <v xml:space="preserve"> </v>
      </c>
      <c r="H25" s="52" t="str">
        <f t="shared" si="4"/>
        <v xml:space="preserve"> </v>
      </c>
      <c r="I25" s="55">
        <f t="shared" si="3"/>
        <v>0</v>
      </c>
      <c r="K25" s="45"/>
    </row>
    <row r="26" spans="2:24" ht="25" customHeight="1" x14ac:dyDescent="0.3">
      <c r="B26" s="75"/>
      <c r="C26" s="42"/>
      <c r="D26" s="43"/>
      <c r="E26" s="28">
        <f t="shared" si="0"/>
        <v>0</v>
      </c>
      <c r="F26" s="52" t="str">
        <f t="shared" si="1"/>
        <v xml:space="preserve"> </v>
      </c>
      <c r="G26" s="52" t="str">
        <f t="shared" si="2"/>
        <v xml:space="preserve"> </v>
      </c>
      <c r="H26" s="52" t="str">
        <f t="shared" si="4"/>
        <v xml:space="preserve"> </v>
      </c>
      <c r="I26" s="55">
        <f t="shared" si="3"/>
        <v>0</v>
      </c>
      <c r="K26" s="45"/>
    </row>
    <row r="27" spans="2:24" ht="25" customHeight="1" x14ac:dyDescent="0.3">
      <c r="B27" s="75"/>
      <c r="C27" s="42"/>
      <c r="D27" s="43"/>
      <c r="E27" s="28">
        <f t="shared" si="0"/>
        <v>0</v>
      </c>
      <c r="F27" s="52" t="str">
        <f t="shared" si="1"/>
        <v xml:space="preserve"> </v>
      </c>
      <c r="G27" s="52" t="str">
        <f t="shared" si="2"/>
        <v xml:space="preserve"> </v>
      </c>
      <c r="H27" s="52" t="str">
        <f t="shared" si="4"/>
        <v xml:space="preserve"> </v>
      </c>
      <c r="I27" s="55">
        <f t="shared" si="3"/>
        <v>0</v>
      </c>
      <c r="K27" s="45"/>
    </row>
    <row r="28" spans="2:24" ht="25" customHeight="1" x14ac:dyDescent="0.3">
      <c r="B28" s="75"/>
      <c r="C28" s="42"/>
      <c r="D28" s="43"/>
      <c r="E28" s="28">
        <f t="shared" si="0"/>
        <v>0</v>
      </c>
      <c r="F28" s="52" t="str">
        <f t="shared" si="1"/>
        <v xml:space="preserve"> </v>
      </c>
      <c r="G28" s="52" t="str">
        <f t="shared" si="2"/>
        <v xml:space="preserve"> </v>
      </c>
      <c r="H28" s="52" t="str">
        <f t="shared" si="4"/>
        <v xml:space="preserve"> </v>
      </c>
      <c r="I28" s="55">
        <f t="shared" si="3"/>
        <v>0</v>
      </c>
      <c r="K28" s="45"/>
    </row>
    <row r="29" spans="2:24" ht="25" customHeight="1" x14ac:dyDescent="0.3">
      <c r="B29" s="75"/>
      <c r="C29" s="42"/>
      <c r="D29" s="43"/>
      <c r="E29" s="28">
        <f t="shared" si="0"/>
        <v>0</v>
      </c>
      <c r="F29" s="52" t="str">
        <f t="shared" si="1"/>
        <v xml:space="preserve"> </v>
      </c>
      <c r="G29" s="57" t="str">
        <f>IFERROR(IF(F29&gt;0,H29-F29," ")," ")</f>
        <v xml:space="preserve"> </v>
      </c>
      <c r="H29" s="52" t="str">
        <f t="shared" si="4"/>
        <v xml:space="preserve"> </v>
      </c>
      <c r="I29" s="55">
        <f t="shared" si="3"/>
        <v>0</v>
      </c>
      <c r="K29" s="45"/>
    </row>
    <row r="30" spans="2:24" ht="63.75" customHeight="1" x14ac:dyDescent="0.3">
      <c r="B30" s="50"/>
      <c r="C30" s="47">
        <v>0</v>
      </c>
      <c r="D30" s="51"/>
      <c r="E30" s="28"/>
      <c r="F30" s="59" t="s">
        <v>24</v>
      </c>
      <c r="G30" s="59" t="s">
        <v>21</v>
      </c>
      <c r="H30" s="59" t="s">
        <v>22</v>
      </c>
      <c r="I30" s="55">
        <f t="shared" si="3"/>
        <v>0</v>
      </c>
      <c r="K30" s="45"/>
    </row>
    <row r="31" spans="2:24" ht="25" customHeight="1" x14ac:dyDescent="0.3">
      <c r="B31" s="49" t="s">
        <v>47</v>
      </c>
      <c r="C31" s="56">
        <f>IF(ISBLANK($I$10),"",I10-(SUM(C20:C30)))</f>
        <v>2</v>
      </c>
      <c r="D31" s="58">
        <f>IF(ISBLANK($I$10),"",1)</f>
        <v>1</v>
      </c>
      <c r="E31" s="57">
        <f>IFERROR(IF(I10&gt;0,C31*D31," ")," ")</f>
        <v>2</v>
      </c>
      <c r="F31" s="52">
        <f>IF(ISBLANK($I$14),"",I14)</f>
        <v>32000</v>
      </c>
      <c r="G31" s="52">
        <f>IFERROR(IF(ISBLANK($C$20),"",H31-F31),"")</f>
        <v>3294.1176470588252</v>
      </c>
      <c r="H31" s="57">
        <f>IF(ISBLANK($C$20),"",I12/(SUM($E$20:$E$31)))</f>
        <v>35294.117647058825</v>
      </c>
      <c r="I31" s="57">
        <f>IFERROR(IF(H31&gt;0,(H31*D31)*C31,""),"")</f>
        <v>70588.23529411765</v>
      </c>
      <c r="K31" s="45"/>
    </row>
    <row r="32" spans="2:24" ht="15" customHeight="1" x14ac:dyDescent="0.3">
      <c r="B32" s="7"/>
      <c r="D32" s="5"/>
      <c r="E32" s="71"/>
      <c r="F32" s="3"/>
      <c r="G32" s="70"/>
      <c r="H32" s="15" t="str">
        <f>IF(H31&lt;I14,"ERROR - councillor base remuneration cannot be less than the councillor MINIMUM base remuneration"," ")</f>
        <v xml:space="preserve"> </v>
      </c>
      <c r="I32" s="10"/>
      <c r="K32" s="45"/>
    </row>
    <row r="33" spans="2:11" ht="25" customHeight="1" x14ac:dyDescent="0.3">
      <c r="C33" s="67" t="str">
        <f>IFERROR(IF(C31&lt;0,"ERROR - you cannot have more members per position than the number of elected members"," "),"")</f>
        <v xml:space="preserve"> </v>
      </c>
      <c r="H33" s="44" t="s">
        <v>7</v>
      </c>
      <c r="I33" s="53">
        <f>IF(ISBLANK(C20),"",IFERROR(IF(I31&lt;0,SUM(I20:I30)-I31,SUM(I20:I31)),""))</f>
        <v>300000</v>
      </c>
      <c r="K33" s="45"/>
    </row>
    <row r="34" spans="2:11" ht="15" customHeight="1" x14ac:dyDescent="0.3">
      <c r="G34" s="16"/>
      <c r="I34" s="67" t="str">
        <f>IF(ISBLANK(C20),"",IFERROR(IF(I33&lt;&gt;I12,"ERROR - grand total must equal councillor remuneration pool"," "),""))</f>
        <v xml:space="preserve"> </v>
      </c>
      <c r="K34" s="45"/>
    </row>
    <row r="35" spans="2:11" ht="25" customHeight="1" x14ac:dyDescent="0.3">
      <c r="B35" s="27" t="s">
        <v>53</v>
      </c>
      <c r="H35" s="44" t="s">
        <v>4</v>
      </c>
      <c r="I35" s="48">
        <f>IF(ISBLANK(C20),"",I12-I33)</f>
        <v>0</v>
      </c>
      <c r="K35" s="45"/>
    </row>
    <row r="36" spans="2:11" x14ac:dyDescent="0.3">
      <c r="K36" s="45"/>
    </row>
    <row r="37" spans="2:11" x14ac:dyDescent="0.3">
      <c r="K37" s="45"/>
    </row>
    <row r="38" spans="2:11" x14ac:dyDescent="0.3">
      <c r="B38" s="96" t="s">
        <v>14</v>
      </c>
      <c r="C38" s="96"/>
      <c r="D38" s="96"/>
      <c r="E38" s="96"/>
      <c r="F38" s="96"/>
      <c r="G38" s="96"/>
      <c r="H38" s="97"/>
      <c r="I38" s="97"/>
    </row>
    <row r="39" spans="2:11" x14ac:dyDescent="0.3">
      <c r="B39" s="96"/>
      <c r="C39" s="96"/>
      <c r="D39" s="96"/>
      <c r="E39" s="96"/>
      <c r="F39" s="96"/>
      <c r="G39" s="96"/>
      <c r="H39" s="97"/>
      <c r="I39" s="97"/>
    </row>
    <row r="40" spans="2:11" x14ac:dyDescent="0.3">
      <c r="B40" s="96"/>
      <c r="C40" s="96"/>
      <c r="D40" s="96"/>
      <c r="E40" s="96"/>
      <c r="F40" s="96"/>
      <c r="G40" s="96"/>
      <c r="H40" s="97"/>
      <c r="I40" s="97"/>
    </row>
    <row r="42" spans="2:11" ht="14.5" customHeight="1" x14ac:dyDescent="0.3">
      <c r="B42" s="102" t="s">
        <v>15</v>
      </c>
      <c r="C42" s="101"/>
      <c r="D42" s="100" t="s">
        <v>16</v>
      </c>
      <c r="E42" s="101"/>
      <c r="F42" s="101"/>
      <c r="I42" s="103" t="s">
        <v>63</v>
      </c>
    </row>
    <row r="43" spans="2:11" x14ac:dyDescent="0.3">
      <c r="B43" s="101"/>
      <c r="C43" s="101"/>
      <c r="D43" s="101"/>
      <c r="E43" s="101"/>
      <c r="F43" s="101"/>
      <c r="I43" s="93"/>
    </row>
    <row r="44" spans="2:11" x14ac:dyDescent="0.3">
      <c r="B44" s="79"/>
      <c r="C44" s="79"/>
    </row>
  </sheetData>
  <sheetProtection algorithmName="SHA-512" hashValue="ckp0iJHJkrEsRtCJRPRykB1QIrCUqNxnO4qczc4V8vpFN7XCrtQc2RB7rwWrChZpritbgzrPq2K2UDsqYRwvAA==" saltValue="55XT8EsQXzeLsA24csHSCQ==" spinCount="100000" sheet="1" objects="1" scenarios="1" selectLockedCells="1" selectUnlockedCells="1"/>
  <dataConsolidate/>
  <mergeCells count="7">
    <mergeCell ref="H1:I2"/>
    <mergeCell ref="B3:I3"/>
    <mergeCell ref="H8:I8"/>
    <mergeCell ref="B38:I40"/>
    <mergeCell ref="B42:C43"/>
    <mergeCell ref="D42:F43"/>
    <mergeCell ref="I42:I43"/>
  </mergeCells>
  <conditionalFormatting sqref="C31">
    <cfRule type="cellIs" priority="2" operator="lessThan">
      <formula>0</formula>
    </cfRule>
    <cfRule type="expression" dxfId="11" priority="15">
      <formula>$C$31&lt;0</formula>
    </cfRule>
  </conditionalFormatting>
  <conditionalFormatting sqref="E31:F31">
    <cfRule type="cellIs" dxfId="10" priority="6" operator="lessThan">
      <formula>$I$14</formula>
    </cfRule>
  </conditionalFormatting>
  <conditionalFormatting sqref="F20:F29">
    <cfRule type="cellIs" dxfId="9" priority="7" operator="lessThan">
      <formula>$I$14</formula>
    </cfRule>
  </conditionalFormatting>
  <conditionalFormatting sqref="G31">
    <cfRule type="cellIs" dxfId="8" priority="10" operator="lessThan">
      <formula>0</formula>
    </cfRule>
  </conditionalFormatting>
  <conditionalFormatting sqref="H31">
    <cfRule type="cellIs" dxfId="7" priority="11" operator="lessThan">
      <formula>$I$14</formula>
    </cfRule>
  </conditionalFormatting>
  <conditionalFormatting sqref="I31">
    <cfRule type="expression" dxfId="6" priority="14">
      <formula>$C$31&lt;0</formula>
    </cfRule>
  </conditionalFormatting>
  <conditionalFormatting sqref="I33">
    <cfRule type="containsBlanks" dxfId="5" priority="1">
      <formula>LEN(TRIM(I33))=0</formula>
    </cfRule>
    <cfRule type="cellIs" dxfId="4" priority="5" operator="equal">
      <formula>0</formula>
    </cfRule>
    <cfRule type="expression" dxfId="3" priority="16">
      <formula>$I$35&lt;&gt;0</formula>
    </cfRule>
  </conditionalFormatting>
  <conditionalFormatting sqref="I35">
    <cfRule type="containsBlanks" dxfId="2" priority="3">
      <formula>LEN(TRIM(I35))=0</formula>
    </cfRule>
    <cfRule type="containsBlanks" dxfId="1" priority="4">
      <formula>LEN(TRIM(I35))=0</formula>
    </cfRule>
    <cfRule type="cellIs" dxfId="0" priority="9" operator="notEqual">
      <formula>0</formula>
    </cfRule>
  </conditionalFormatting>
  <dataValidations count="9">
    <dataValidation allowBlank="1" showInputMessage="1" showErrorMessage="1" prompt="Enter the title/name of the position with additional reponsibility eg: Deputy Mayor, Chair of Committee." sqref="B20:B29" xr:uid="{D8B27406-21E0-4B88-8861-921E328CE22F}"/>
    <dataValidation allowBlank="1" showInputMessage="1" showErrorMessage="1" prompt="Enter your councillor's minimum allowable remuneration.  You can get this figure from the current local government elected members determination." sqref="I14:I15" xr:uid="{F3C77485-005E-44DA-B8BD-03ABA390CB6A}"/>
    <dataValidation allowBlank="1" showInputMessage="1" showErrorMessage="1" prompt="Enter the legal name of your local authority._x000a_" sqref="H8:I8" xr:uid="{7C9284B7-A659-4CD7-8386-58F3EE1C07C6}"/>
    <dataValidation type="whole" allowBlank="1" showInputMessage="1" showErrorMessage="1" error="The figure entered cannot be less than one or greater than the membership of the local authority. " promptTitle="Number of positions" prompt="Enter the number of councillors per position title." sqref="C30" xr:uid="{E5999A98-3691-4F32-B317-60366AEEAF98}">
      <formula1>0</formula1>
      <formula2>$I$10</formula2>
    </dataValidation>
    <dataValidation type="whole" allowBlank="1" showInputMessage="1" showErrorMessage="1" error="The figure entered cannot be less than one or greater than the membership of the local authority. " prompt="Enter the number of councillors per position title." sqref="C20:C29" xr:uid="{5FB821C7-BB29-4D35-AE2F-CEEC03888C34}">
      <formula1>0</formula1>
      <formula2>$I$10</formula2>
    </dataValidation>
    <dataValidation allowBlank="1" showInputMessage="1" showErrorMessage="1" prompt="Enter the title/name of the position eg: Deputy Mayor" sqref="B30" xr:uid="{2FD943C2-BA96-44B6-8940-ACF4A6C51CED}"/>
    <dataValidation allowBlank="1" showInputMessage="1" showErrorMessage="1" prompt="Enter your council's remuneration pool.  You can get this figure from the current local government elected members determination." sqref="I12" xr:uid="{13E25CE6-EEB4-4EAE-8641-8C9AEC2173DB}"/>
    <dataValidation type="whole" allowBlank="1" showInputMessage="1" showErrorMessage="1" prompt="Enter the number of councillors (excluding the mayor or chair)_x000a_" sqref="I10" xr:uid="{3DE381B8-CFD5-459E-96F6-EDDD2AECAA6D}">
      <formula1>6</formula1>
      <formula2>29</formula2>
    </dataValidation>
    <dataValidation type="decimal" allowBlank="1" showInputMessage="1" showErrorMessage="1" error="Note a ratio cannot be less than 1 or more than 3 times the base remuneration of a councillor." prompt="Enter a ratio between 1 and 3." sqref="D20:D30" xr:uid="{8F516669-2DB1-4ACB-A2F7-75B7E06A48DE}">
      <formula1>1</formula1>
      <formula2>3</formula2>
    </dataValidation>
  </dataValidations>
  <hyperlinks>
    <hyperlink ref="D42" r:id="rId1" xr:uid="{2E2B9F9B-B639-496C-9BD7-70A8FA7B9E85}"/>
  </hyperlinks>
  <pageMargins left="0.82677165354330717" right="0.23622047244094491" top="0.35433070866141736" bottom="0.15748031496062992" header="0.11811023622047245" footer="0.11811023622047245"/>
  <pageSetup paperSize="9" scale="69" orientation="landscape"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BD6ABBB-7657-42AE-946B-E6A5ABFD4C2D}"/>
</file>

<file path=customXml/itemProps2.xml><?xml version="1.0" encoding="utf-8"?>
<ds:datastoreItem xmlns:ds="http://schemas.openxmlformats.org/officeDocument/2006/customXml" ds:itemID="{1137E87F-CE3E-4AF6-BDAD-E225C44A18A3}"/>
</file>

<file path=customXml/itemProps3.xml><?xml version="1.0" encoding="utf-8"?>
<ds:datastoreItem xmlns:ds="http://schemas.openxmlformats.org/officeDocument/2006/customXml" ds:itemID="{FFBE2AF7-59F4-47AD-AC8C-493ADF60129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Instructions</vt:lpstr>
      <vt:lpstr>RATIOS</vt:lpstr>
      <vt:lpstr>Example</vt:lpstr>
      <vt:lpstr>Example!Print_Area</vt:lpstr>
      <vt:lpstr>Instructions!Print_Area</vt:lpstr>
      <vt:lpstr>RATIOS!Print_Area</vt:lpstr>
    </vt:vector>
  </TitlesOfParts>
  <Company>Ministry of Economic Development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Proposed remuneration for councillors calculated using ratios</dc:title>
  <dc:creator>Mike Kunz</dc:creator>
  <cp:lastModifiedBy>Angus Stewart</cp:lastModifiedBy>
  <cp:lastPrinted>2023-06-29T20:20:12Z</cp:lastPrinted>
  <dcterms:created xsi:type="dcterms:W3CDTF">2018-07-25T21:40:36Z</dcterms:created>
  <dcterms:modified xsi:type="dcterms:W3CDTF">2025-03-05T01:41:11Z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38466f7-346c-47bb-a4d2-4a6558d61975_Enabled">
    <vt:lpwstr>true</vt:lpwstr>
  </property>
  <property fmtid="{D5CDD505-2E9C-101B-9397-08002B2CF9AE}" pid="3" name="MSIP_Label_738466f7-346c-47bb-a4d2-4a6558d61975_SetDate">
    <vt:lpwstr>2023-06-29T20:13:13Z</vt:lpwstr>
  </property>
  <property fmtid="{D5CDD505-2E9C-101B-9397-08002B2CF9AE}" pid="4" name="MSIP_Label_738466f7-346c-47bb-a4d2-4a6558d61975_Method">
    <vt:lpwstr>Privileged</vt:lpwstr>
  </property>
  <property fmtid="{D5CDD505-2E9C-101B-9397-08002B2CF9AE}" pid="5" name="MSIP_Label_738466f7-346c-47bb-a4d2-4a6558d61975_Name">
    <vt:lpwstr>UNCLASSIFIED</vt:lpwstr>
  </property>
  <property fmtid="{D5CDD505-2E9C-101B-9397-08002B2CF9AE}" pid="6" name="MSIP_Label_738466f7-346c-47bb-a4d2-4a6558d61975_SiteId">
    <vt:lpwstr>78b2bd11-e42b-47ea-b011-2e04c3af5ec1</vt:lpwstr>
  </property>
  <property fmtid="{D5CDD505-2E9C-101B-9397-08002B2CF9AE}" pid="7" name="MSIP_Label_738466f7-346c-47bb-a4d2-4a6558d61975_ActionId">
    <vt:lpwstr>663e9a0d-6b39-4d2b-bbe9-b2a18b483bcb</vt:lpwstr>
  </property>
  <property fmtid="{D5CDD505-2E9C-101B-9397-08002B2CF9AE}" pid="8" name="MSIP_Label_738466f7-346c-47bb-a4d2-4a6558d61975_ContentBits">
    <vt:lpwstr>0</vt:lpwstr>
  </property>
</Properties>
</file>